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showPivotChartFilter="1" defaultThemeVersion="124226"/>
  <bookViews>
    <workbookView xWindow="240" yWindow="75" windowWidth="19935" windowHeight="7620" tabRatio="938" activeTab="6"/>
  </bookViews>
  <sheets>
    <sheet name="Enter Basic Details" sheetId="8" r:id="rId1"/>
    <sheet name="Text Function" sheetId="9" r:id="rId2"/>
    <sheet name="Vlookup" sheetId="1" r:id="rId3"/>
    <sheet name="HLookup" sheetId="2" r:id="rId4"/>
    <sheet name="Sum &amp; Count - If" sheetId="3" r:id="rId5"/>
    <sheet name="Text - column, Conc" sheetId="12" r:id="rId6"/>
    <sheet name="Conditional" sheetId="4" r:id="rId7"/>
    <sheet name="MAX &amp; MIN" sheetId="5" r:id="rId8"/>
    <sheet name="Table &amp; Chart" sheetId="6" r:id="rId9"/>
    <sheet name="Chart Exercise" sheetId="10" r:id="rId10"/>
    <sheet name="Report" sheetId="7" state="hidden" r:id="rId11"/>
    <sheet name="User" sheetId="11" state="hidden" r:id="rId12"/>
  </sheets>
  <externalReferences>
    <externalReference r:id="rId13"/>
  </externalReferences>
  <definedNames>
    <definedName name="_xlnm.Print_Area" localSheetId="10">Report!$C$1:$M$39</definedName>
  </definedNames>
  <calcPr calcId="124519"/>
</workbook>
</file>

<file path=xl/calcChain.xml><?xml version="1.0" encoding="utf-8"?>
<calcChain xmlns="http://schemas.openxmlformats.org/spreadsheetml/2006/main">
  <c r="K38" i="7"/>
  <c r="K34"/>
  <c r="K32"/>
  <c r="G28"/>
  <c r="G30"/>
  <c r="E7" i="8" l="1"/>
  <c r="E6" i="7" s="1"/>
  <c r="I38" l="1"/>
  <c r="E17" i="10"/>
  <c r="E16"/>
  <c r="E15"/>
  <c r="E14"/>
  <c r="E13"/>
  <c r="E12"/>
  <c r="E11"/>
  <c r="E10"/>
  <c r="E9"/>
  <c r="E8"/>
  <c r="E7"/>
  <c r="E6"/>
  <c r="G12" i="7"/>
  <c r="G14"/>
  <c r="G24"/>
  <c r="I24" s="1"/>
  <c r="K24" s="1"/>
  <c r="G26"/>
  <c r="I36"/>
  <c r="K36" s="1"/>
  <c r="I7" i="1"/>
  <c r="G8" i="7" s="1"/>
  <c r="F11" i="2"/>
  <c r="G10" i="7" s="1"/>
  <c r="I10" s="1"/>
  <c r="K10" s="1"/>
  <c r="H10" i="3"/>
  <c r="G16" i="7" s="1"/>
  <c r="I16" s="1"/>
  <c r="K16" s="1"/>
  <c r="I10" i="3"/>
  <c r="G18" i="7" s="1"/>
  <c r="I18" s="1"/>
  <c r="K18" s="1"/>
  <c r="N10" i="3"/>
  <c r="G20" i="7" s="1"/>
  <c r="I20" s="1"/>
  <c r="K20" s="1"/>
  <c r="M10" i="3"/>
  <c r="G22" i="7" s="1"/>
  <c r="I22" s="1"/>
  <c r="K22" s="1"/>
  <c r="F3"/>
  <c r="I34"/>
  <c r="I32"/>
  <c r="I28"/>
  <c r="K28" s="1"/>
  <c r="I30"/>
  <c r="K30" s="1"/>
  <c r="I12"/>
  <c r="K12" s="1"/>
  <c r="I14"/>
  <c r="K14" s="1"/>
  <c r="I26"/>
  <c r="K26" s="1"/>
  <c r="H6" i="1"/>
  <c r="H5"/>
  <c r="P1" i="7" l="1"/>
  <c r="L3" s="1"/>
  <c r="I8"/>
  <c r="K8" s="1"/>
  <c r="C4"/>
  <c r="L1" l="1"/>
</calcChain>
</file>

<file path=xl/comments1.xml><?xml version="1.0" encoding="utf-8"?>
<comments xmlns="http://schemas.openxmlformats.org/spreadsheetml/2006/main">
  <authors>
    <author>sachin.pal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sachin.pal:</t>
        </r>
        <r>
          <rPr>
            <sz val="8"/>
            <color indexed="81"/>
            <rFont val="Tahoma"/>
            <family val="2"/>
          </rPr>
          <t xml:space="preserve">
Q1</t>
        </r>
      </text>
    </comment>
    <comment ref="C18" authorId="0">
      <text>
        <r>
          <rPr>
            <b/>
            <sz val="8"/>
            <color indexed="81"/>
            <rFont val="Tahoma"/>
            <family val="2"/>
          </rPr>
          <t>sachin.pal:</t>
        </r>
        <r>
          <rPr>
            <sz val="8"/>
            <color indexed="81"/>
            <rFont val="Tahoma"/>
            <family val="2"/>
          </rPr>
          <t xml:space="preserve">
Q2</t>
        </r>
      </text>
    </comment>
  </commentList>
</comments>
</file>

<file path=xl/sharedStrings.xml><?xml version="1.0" encoding="utf-8"?>
<sst xmlns="http://schemas.openxmlformats.org/spreadsheetml/2006/main" count="401" uniqueCount="235">
  <si>
    <t>Number</t>
  </si>
  <si>
    <t>Book Title</t>
  </si>
  <si>
    <t>Author</t>
  </si>
  <si>
    <t>Price</t>
  </si>
  <si>
    <t>A Game of Thrones</t>
  </si>
  <si>
    <t>George R.R.</t>
  </si>
  <si>
    <t>Go to Sleep</t>
  </si>
  <si>
    <t>Adam Mansbach</t>
  </si>
  <si>
    <t>A Dance with Dragons</t>
  </si>
  <si>
    <t>The Hunger Games</t>
  </si>
  <si>
    <t>Suzanne Collins</t>
  </si>
  <si>
    <t>The Original Argument</t>
  </si>
  <si>
    <t>Glenn Beck</t>
  </si>
  <si>
    <t>Heaven is for Real</t>
  </si>
  <si>
    <t>Todd Burpo</t>
  </si>
  <si>
    <t>Unbroken</t>
  </si>
  <si>
    <t>Laura Hillenbrand</t>
  </si>
  <si>
    <t>Smokin' Seventeen</t>
  </si>
  <si>
    <t>Janet Evanovich</t>
  </si>
  <si>
    <t>In the Garden of Beasts</t>
  </si>
  <si>
    <t>Erik Larson</t>
  </si>
  <si>
    <t>Catching Fire</t>
  </si>
  <si>
    <t>Pandey,  Gyanprakash</t>
  </si>
  <si>
    <t>Salauddin,  Humayra</t>
  </si>
  <si>
    <t>Martinez-Ruiz,  Juan Jose</t>
  </si>
  <si>
    <t>Naveed,  Khurram</t>
  </si>
  <si>
    <t>Khadri,  Syed Dastageer</t>
  </si>
  <si>
    <t>Mangalgi,  Bhimsen</t>
  </si>
  <si>
    <t>Baloch,  Shahrukh</t>
  </si>
  <si>
    <t>Sirka,  Rupa</t>
  </si>
  <si>
    <t>Kumar,  Nirandar</t>
  </si>
  <si>
    <t>Ponnusamy,  Malini</t>
  </si>
  <si>
    <t>Syed,  Siyadat Ali Safi</t>
  </si>
  <si>
    <t>Zubair,  Mohammad Asif</t>
  </si>
  <si>
    <t>Saklani,  Snigdha</t>
  </si>
  <si>
    <t>Burner,  Jeffrey Lee</t>
  </si>
  <si>
    <t>Baluyut,  Jake</t>
  </si>
  <si>
    <t>Name</t>
  </si>
  <si>
    <t>CA</t>
  </si>
  <si>
    <t>TX</t>
  </si>
  <si>
    <t>GA</t>
  </si>
  <si>
    <t>VA</t>
  </si>
  <si>
    <t>AZ</t>
  </si>
  <si>
    <t>KS</t>
  </si>
  <si>
    <t>FL</t>
  </si>
  <si>
    <t>State</t>
  </si>
  <si>
    <t>S1 Amt (Worked-In)</t>
  </si>
  <si>
    <t>File #</t>
  </si>
  <si>
    <t>Malik,  Adnan</t>
  </si>
  <si>
    <t>Saffar,  Kamyar Pourakbar</t>
  </si>
  <si>
    <t>S1 Code (Worked-In)</t>
  </si>
  <si>
    <t>IL</t>
  </si>
  <si>
    <t>MA</t>
  </si>
  <si>
    <t>MI</t>
  </si>
  <si>
    <t>NY</t>
  </si>
  <si>
    <t xml:space="preserve">Total Reg. Hours </t>
  </si>
  <si>
    <t xml:space="preserve">Total Reg. Earnings </t>
  </si>
  <si>
    <t xml:space="preserve">Total OT Earnings </t>
  </si>
  <si>
    <t>Total Earnings 3, 4 &amp; 5</t>
  </si>
  <si>
    <t>Gross Pay</t>
  </si>
  <si>
    <t xml:space="preserve">Total Taxes </t>
  </si>
  <si>
    <t>Total Ded</t>
  </si>
  <si>
    <t>Total Deposits</t>
  </si>
  <si>
    <t>Martinez-Ruiz, Juan Jose</t>
  </si>
  <si>
    <t>Naveed, Khurram</t>
  </si>
  <si>
    <t>Khadri, Syed Dastageer</t>
  </si>
  <si>
    <t>Mangalgi, Bhimsen</t>
  </si>
  <si>
    <t>Ponnusamy, Malini</t>
  </si>
  <si>
    <t>Choudhary, Rakesh</t>
  </si>
  <si>
    <t>Pandey, Gyanprakash</t>
  </si>
  <si>
    <t>Salauddin, Humayra</t>
  </si>
  <si>
    <t>Baloch, Shahrukh</t>
  </si>
  <si>
    <t>Sirka, Rupa</t>
  </si>
  <si>
    <t>Kumar, Nirandar</t>
  </si>
  <si>
    <t>Syed, Siyadat Ali Safi</t>
  </si>
  <si>
    <t>Zubair, Mohammad Asif</t>
  </si>
  <si>
    <t>Saklani, Snigdha</t>
  </si>
  <si>
    <t>Burner, Jeffrey Lee</t>
  </si>
  <si>
    <t>Baluyut, Jake</t>
  </si>
  <si>
    <t>Malik, Adnan</t>
  </si>
  <si>
    <t>Saffar, Kamyar Pourakbar</t>
  </si>
  <si>
    <t>Department</t>
  </si>
  <si>
    <t>DV5</t>
  </si>
  <si>
    <t>DMS</t>
  </si>
  <si>
    <t>DMT</t>
  </si>
  <si>
    <t>Grand Total</t>
  </si>
  <si>
    <t>No. of States</t>
  </si>
  <si>
    <t>Name Of Person</t>
  </si>
  <si>
    <t>Excel Test Report</t>
  </si>
  <si>
    <t>V-lookup</t>
  </si>
  <si>
    <t>H-lookup</t>
  </si>
  <si>
    <t>Count-IF</t>
  </si>
  <si>
    <t>Sum-IF</t>
  </si>
  <si>
    <t>Count</t>
  </si>
  <si>
    <t>Sum</t>
  </si>
  <si>
    <t>Max</t>
  </si>
  <si>
    <t>Min</t>
  </si>
  <si>
    <t>Conditional Formatting</t>
  </si>
  <si>
    <t>Grade</t>
  </si>
  <si>
    <t>Remarks</t>
  </si>
  <si>
    <t>Table</t>
  </si>
  <si>
    <t>Chart</t>
  </si>
  <si>
    <t>Sum-IF-S</t>
  </si>
  <si>
    <t>Maximum Deposit Amount</t>
  </si>
  <si>
    <t>Minimum Deposit Amount</t>
  </si>
  <si>
    <t>Status</t>
  </si>
  <si>
    <t>Passed</t>
  </si>
  <si>
    <t>Average</t>
  </si>
  <si>
    <t>Rejected</t>
  </si>
  <si>
    <t>Score (Out of 5)</t>
  </si>
  <si>
    <t>Total Score</t>
  </si>
  <si>
    <t>Total No. of States if amount is greater than $50</t>
  </si>
  <si>
    <t>Count-IF-S</t>
  </si>
  <si>
    <t>Last Name</t>
  </si>
  <si>
    <t>First Name</t>
  </si>
  <si>
    <t>First name + Last name</t>
  </si>
  <si>
    <t>VLOOKUP Function</t>
  </si>
  <si>
    <t>Member Name</t>
  </si>
  <si>
    <t>Date</t>
  </si>
  <si>
    <t xml:space="preserve">Get max &amp; min from  J Column </t>
  </si>
  <si>
    <t>Q1 :- By Using Vlookup Find price of these Book.</t>
  </si>
  <si>
    <t>Q1 :- By Using Hlookup Find price of these Book.</t>
  </si>
  <si>
    <t>Q1 :- Get the total count of Above states</t>
  </si>
  <si>
    <t>Q2 :- Get the grand Total Amount of Above state</t>
  </si>
  <si>
    <t>Count No. of States reflecting in B column</t>
  </si>
  <si>
    <r>
      <t>Text -To-Columns(</t>
    </r>
    <r>
      <rPr>
        <b/>
        <sz val="8"/>
        <color indexed="8"/>
        <rFont val="Aharoni"/>
        <charset val="177"/>
      </rPr>
      <t>manual scoring</t>
    </r>
    <r>
      <rPr>
        <b/>
        <sz val="11"/>
        <color indexed="8"/>
        <rFont val="Aharoni"/>
        <charset val="177"/>
      </rPr>
      <t>)</t>
    </r>
  </si>
  <si>
    <r>
      <t xml:space="preserve">CONCATENATE </t>
    </r>
    <r>
      <rPr>
        <b/>
        <sz val="8"/>
        <color indexed="8"/>
        <rFont val="Aharoni"/>
        <charset val="177"/>
      </rPr>
      <t>(manual scoring)</t>
    </r>
  </si>
  <si>
    <r>
      <t xml:space="preserve">Conditional Formatting </t>
    </r>
    <r>
      <rPr>
        <b/>
        <sz val="8"/>
        <color indexed="8"/>
        <rFont val="Aharoni"/>
        <charset val="177"/>
      </rPr>
      <t>(manual scoring)</t>
    </r>
  </si>
  <si>
    <r>
      <t xml:space="preserve">Table/Chart </t>
    </r>
    <r>
      <rPr>
        <b/>
        <sz val="8"/>
        <color indexed="8"/>
        <rFont val="Aharoni"/>
        <charset val="177"/>
      </rPr>
      <t>(manual scoring)</t>
    </r>
  </si>
  <si>
    <t>Q1:- Create Pivot table here by using given data.</t>
  </si>
  <si>
    <t>Q2 :- Create Pivot chart here using given data</t>
  </si>
  <si>
    <t>Total Amt (Worked-In perticular state)</t>
  </si>
  <si>
    <t>Total amount greater than $50 per state</t>
  </si>
  <si>
    <t>Q:- Highlight Sites rating which are greater than 500 by using conditional tool</t>
  </si>
  <si>
    <t>Sites Rating</t>
  </si>
  <si>
    <t>Anthony Robert</t>
  </si>
  <si>
    <t>Henry Hardin</t>
  </si>
  <si>
    <t>Salauddin,  Gyanprakash</t>
  </si>
  <si>
    <t>Humayra, Pandey</t>
  </si>
  <si>
    <t>Rupa</t>
  </si>
  <si>
    <t>Shahrukh</t>
  </si>
  <si>
    <t>Bhimsen</t>
  </si>
  <si>
    <t>Syed Dastageer</t>
  </si>
  <si>
    <t>Naveed</t>
  </si>
  <si>
    <t>Nirandar</t>
  </si>
  <si>
    <t>Malini</t>
  </si>
  <si>
    <t>Siyadat Ali Safi</t>
  </si>
  <si>
    <t>Mohammad Asif</t>
  </si>
  <si>
    <t>Snigdha</t>
  </si>
  <si>
    <t>Jeffrey Lee</t>
  </si>
  <si>
    <t>Jake</t>
  </si>
  <si>
    <t>Text Manipulation</t>
  </si>
  <si>
    <r>
      <t>exercise 1:</t>
    </r>
    <r>
      <rPr>
        <sz val="12"/>
        <rFont val="Gill Sans MT"/>
        <family val="2"/>
      </rPr>
      <t xml:space="preserve"> Capture the year from the election column</t>
    </r>
  </si>
  <si>
    <r>
      <t>exercise 2:</t>
    </r>
    <r>
      <rPr>
        <sz val="12"/>
        <rFont val="Gill Sans MT"/>
        <family val="2"/>
      </rPr>
      <t xml:space="preserve"> Use a text formula to get rid of the * in front of the president's name</t>
    </r>
  </si>
  <si>
    <r>
      <t>exercise 3:</t>
    </r>
    <r>
      <rPr>
        <sz val="12"/>
        <rFont val="Gill Sans MT"/>
        <family val="2"/>
      </rPr>
      <t xml:space="preserve"> Create a sentence that looks like this "Bill Clinton won the 1996 election with 49.2% of the popular vote"</t>
    </r>
  </si>
  <si>
    <t>President</t>
  </si>
  <si>
    <t>Vote %</t>
  </si>
  <si>
    <t>Election</t>
  </si>
  <si>
    <t>Exercise 1</t>
  </si>
  <si>
    <t>Exercise 2</t>
  </si>
  <si>
    <t>Exercise 3</t>
  </si>
  <si>
    <t>* James K. Polk</t>
  </si>
  <si>
    <t>49.3%</t>
  </si>
  <si>
    <t>1844 election</t>
  </si>
  <si>
    <t>* Zachary Taylor</t>
  </si>
  <si>
    <t>47.3%</t>
  </si>
  <si>
    <t>1848 election</t>
  </si>
  <si>
    <t>* James Buchanan</t>
  </si>
  <si>
    <t>45.3%</t>
  </si>
  <si>
    <t>1856 election</t>
  </si>
  <si>
    <t>* Abraham Lincoln</t>
  </si>
  <si>
    <t>39.9%</t>
  </si>
  <si>
    <t>1860 election</t>
  </si>
  <si>
    <t>* James Garfield</t>
  </si>
  <si>
    <t>48.3%</t>
  </si>
  <si>
    <t>1880 election</t>
  </si>
  <si>
    <t>* Grover Cleveland</t>
  </si>
  <si>
    <t>48.8%</t>
  </si>
  <si>
    <t>1884 election</t>
  </si>
  <si>
    <t>46.0%</t>
  </si>
  <si>
    <t>1892 election</t>
  </si>
  <si>
    <t>* Woodrow Wilson</t>
  </si>
  <si>
    <t>1912 election</t>
  </si>
  <si>
    <t>1916 election</t>
  </si>
  <si>
    <t>* Harry S. Truman</t>
  </si>
  <si>
    <t>49.7%</t>
  </si>
  <si>
    <t>1948 election</t>
  </si>
  <si>
    <t>* John F. Kennedy</t>
  </si>
  <si>
    <t>1960 election</t>
  </si>
  <si>
    <t>* Richard Nixon</t>
  </si>
  <si>
    <t>43.2%</t>
  </si>
  <si>
    <t>1968 election</t>
  </si>
  <si>
    <t>* Bill Clinton</t>
  </si>
  <si>
    <t>42.9%</t>
  </si>
  <si>
    <t>1992 election</t>
  </si>
  <si>
    <t>49.2%</t>
  </si>
  <si>
    <t>1996 election</t>
  </si>
  <si>
    <r>
      <t>Text Function (</t>
    </r>
    <r>
      <rPr>
        <b/>
        <sz val="8"/>
        <color indexed="8"/>
        <rFont val="Aharoni"/>
        <charset val="177"/>
      </rPr>
      <t>manual scoring</t>
    </r>
    <r>
      <rPr>
        <b/>
        <sz val="11"/>
        <color indexed="8"/>
        <rFont val="Aharoni"/>
        <charset val="177"/>
      </rPr>
      <t>)</t>
    </r>
  </si>
  <si>
    <t>Exercise 1: Change the formatting in Graph A to look the same as Graph B (three examples)</t>
  </si>
  <si>
    <t>Graph A</t>
  </si>
  <si>
    <t>Graph B</t>
  </si>
  <si>
    <t>Player</t>
  </si>
  <si>
    <t>Catches</t>
  </si>
  <si>
    <t>Yards</t>
  </si>
  <si>
    <t>Yards Per Catches</t>
  </si>
  <si>
    <t>Santana Moss</t>
  </si>
  <si>
    <t>David Patten</t>
  </si>
  <si>
    <t>Darnerien McCants</t>
  </si>
  <si>
    <t>James Thrash</t>
  </si>
  <si>
    <t>Taylor Jacobs</t>
  </si>
  <si>
    <t>Kevin Dyson</t>
  </si>
  <si>
    <t>Jimmy Farris</t>
  </si>
  <si>
    <t>Chris Cooley</t>
  </si>
  <si>
    <t>Robert Royal</t>
  </si>
  <si>
    <t>Jabari Holloway</t>
  </si>
  <si>
    <t>Mike Sellers</t>
  </si>
  <si>
    <t>Billy Baber</t>
  </si>
  <si>
    <r>
      <t>Chart Exercise (</t>
    </r>
    <r>
      <rPr>
        <b/>
        <sz val="8"/>
        <color indexed="8"/>
        <rFont val="Aharoni"/>
        <charset val="177"/>
      </rPr>
      <t>manual scoring</t>
    </r>
    <r>
      <rPr>
        <b/>
        <sz val="11"/>
        <color indexed="8"/>
        <rFont val="Aharoni"/>
        <charset val="177"/>
      </rPr>
      <t>)</t>
    </r>
  </si>
  <si>
    <t>Login Name</t>
  </si>
  <si>
    <t>Time</t>
  </si>
  <si>
    <t>Username</t>
  </si>
  <si>
    <t>Passcode</t>
  </si>
  <si>
    <t>Current User</t>
  </si>
  <si>
    <t>Sachin</t>
  </si>
  <si>
    <t>sachin</t>
  </si>
  <si>
    <t>Ranjeet</t>
  </si>
  <si>
    <t>ranjeet</t>
  </si>
  <si>
    <t>guest</t>
  </si>
  <si>
    <t>Guest</t>
  </si>
  <si>
    <t>Administrator</t>
  </si>
  <si>
    <t>sachin.pal@gcbservices.com</t>
  </si>
  <si>
    <t>http://need3.webnode.in/contact-us/</t>
  </si>
  <si>
    <t>Excel Test v 3.8</t>
  </si>
  <si>
    <t>Q2 :- Combine name by using Formula</t>
  </si>
  <si>
    <r>
      <t>Q1 :-Split name(Last name , First name) by using tools (</t>
    </r>
    <r>
      <rPr>
        <sz val="11"/>
        <color rgb="FF7030A0"/>
        <rFont val="Calibri"/>
        <family val="2"/>
        <scheme val="minor"/>
      </rPr>
      <t>do not use formula</t>
    </r>
    <r>
      <rPr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</si>
</sst>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3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haroni"/>
      <charset val="177"/>
    </font>
    <font>
      <b/>
      <sz val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8"/>
      <name val="Aharoni"/>
      <charset val="177"/>
    </font>
    <font>
      <b/>
      <sz val="14"/>
      <name val="Gill Sans MT"/>
      <family val="2"/>
    </font>
    <font>
      <b/>
      <sz val="12"/>
      <name val="Gill Sans MT"/>
      <family val="2"/>
    </font>
    <font>
      <sz val="12"/>
      <name val="Gill Sans MT"/>
      <family val="2"/>
    </font>
    <font>
      <b/>
      <sz val="10"/>
      <name val="Gill Sans MT"/>
      <family val="2"/>
    </font>
    <font>
      <i/>
      <sz val="10"/>
      <name val="Gill Sans MT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6" tint="0.79998168889431442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Verdana"/>
      <family val="2"/>
    </font>
    <font>
      <b/>
      <sz val="11"/>
      <color theme="1"/>
      <name val="Aharoni"/>
      <charset val="177"/>
    </font>
    <font>
      <sz val="20"/>
      <color rgb="FF7030A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1"/>
      <color theme="1"/>
      <name val="Aharoni"/>
      <charset val="177"/>
    </font>
    <font>
      <b/>
      <sz val="14"/>
      <color theme="1"/>
      <name val="Courier New"/>
      <family val="3"/>
    </font>
    <font>
      <sz val="12"/>
      <color theme="1"/>
      <name val="Courier New"/>
      <family val="3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8" tint="0.79998168889431442"/>
      </patternFill>
    </fill>
    <fill>
      <patternFill patternType="solid">
        <fgColor theme="2"/>
        <bgColor theme="8" tint="0.59999389629810485"/>
      </patternFill>
    </fill>
    <fill>
      <patternFill patternType="solid">
        <fgColor theme="3" tint="0.39997558519241921"/>
        <bgColor theme="8"/>
      </patternFill>
    </fill>
    <fill>
      <patternFill patternType="solid">
        <fgColor theme="0"/>
        <bgColor theme="8" tint="0.59999389629810485"/>
      </patternFill>
    </fill>
    <fill>
      <patternFill patternType="solid">
        <fgColor theme="4"/>
        <bgColor theme="8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theme="8" tint="0.79998168889431442"/>
      </patternFill>
    </fill>
    <fill>
      <patternFill patternType="solid">
        <fgColor rgb="FFFFFFCC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 style="medium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208">
    <xf numFmtId="0" fontId="0" fillId="0" borderId="0" xfId="0"/>
    <xf numFmtId="0" fontId="1" fillId="0" borderId="2" xfId="0" quotePrefix="1" applyFont="1" applyBorder="1"/>
    <xf numFmtId="0" fontId="1" fillId="0" borderId="2" xfId="0" applyFont="1" applyBorder="1"/>
    <xf numFmtId="39" fontId="2" fillId="2" borderId="2" xfId="0" applyNumberFormat="1" applyFont="1" applyFill="1" applyBorder="1" applyAlignment="1">
      <alignment wrapText="1"/>
    </xf>
    <xf numFmtId="39" fontId="1" fillId="0" borderId="2" xfId="0" applyNumberFormat="1" applyFont="1" applyBorder="1"/>
    <xf numFmtId="0" fontId="2" fillId="2" borderId="2" xfId="0" applyNumberFormat="1" applyFont="1" applyFill="1" applyBorder="1" applyAlignment="1">
      <alignment wrapText="1"/>
    </xf>
    <xf numFmtId="0" fontId="0" fillId="3" borderId="0" xfId="0" applyFill="1"/>
    <xf numFmtId="0" fontId="0" fillId="3" borderId="4" xfId="0" applyFill="1" applyBorder="1"/>
    <xf numFmtId="0" fontId="16" fillId="3" borderId="4" xfId="0" applyFont="1" applyFill="1" applyBorder="1"/>
    <xf numFmtId="0" fontId="16" fillId="3" borderId="5" xfId="0" applyFont="1" applyFill="1" applyBorder="1"/>
    <xf numFmtId="0" fontId="0" fillId="3" borderId="6" xfId="0" applyFill="1" applyBorder="1" applyAlignment="1"/>
    <xf numFmtId="0" fontId="0" fillId="3" borderId="7" xfId="0" applyFill="1" applyBorder="1" applyAlignment="1"/>
    <xf numFmtId="0" fontId="0" fillId="5" borderId="0" xfId="0" applyFill="1"/>
    <xf numFmtId="0" fontId="0" fillId="5" borderId="3" xfId="0" applyFill="1" applyBorder="1"/>
    <xf numFmtId="0" fontId="19" fillId="8" borderId="0" xfId="0" applyFont="1" applyFill="1"/>
    <xf numFmtId="0" fontId="0" fillId="8" borderId="0" xfId="0" applyFill="1"/>
    <xf numFmtId="0" fontId="18" fillId="8" borderId="0" xfId="0" applyFont="1" applyFill="1"/>
    <xf numFmtId="0" fontId="0" fillId="8" borderId="0" xfId="0" applyFill="1" applyAlignment="1">
      <alignment horizontal="center"/>
    </xf>
    <xf numFmtId="0" fontId="0" fillId="8" borderId="0" xfId="0" applyFill="1" applyAlignment="1">
      <alignment horizontal="left" indent="1"/>
    </xf>
    <xf numFmtId="164" fontId="0" fillId="8" borderId="0" xfId="0" applyNumberFormat="1" applyFill="1"/>
    <xf numFmtId="164" fontId="21" fillId="8" borderId="0" xfId="0" applyNumberFormat="1" applyFont="1" applyFill="1"/>
    <xf numFmtId="0" fontId="0" fillId="14" borderId="0" xfId="0" applyFill="1"/>
    <xf numFmtId="0" fontId="4" fillId="14" borderId="2" xfId="0" applyNumberFormat="1" applyFont="1" applyFill="1" applyBorder="1" applyAlignment="1">
      <alignment vertical="top" wrapText="1"/>
    </xf>
    <xf numFmtId="39" fontId="4" fillId="14" borderId="2" xfId="0" applyNumberFormat="1" applyFont="1" applyFill="1" applyBorder="1" applyAlignment="1">
      <alignment vertical="top" wrapText="1"/>
    </xf>
    <xf numFmtId="0" fontId="0" fillId="14" borderId="3" xfId="0" applyFill="1" applyBorder="1"/>
    <xf numFmtId="0" fontId="3" fillId="15" borderId="2" xfId="0" applyFont="1" applyFill="1" applyBorder="1" applyAlignment="1">
      <alignment vertical="top" wrapText="1"/>
    </xf>
    <xf numFmtId="0" fontId="3" fillId="15" borderId="2" xfId="0" applyFont="1" applyFill="1" applyBorder="1" applyAlignment="1">
      <alignment vertical="top"/>
    </xf>
    <xf numFmtId="0" fontId="0" fillId="3" borderId="3" xfId="0" applyFill="1" applyBorder="1" applyAlignment="1"/>
    <xf numFmtId="0" fontId="0" fillId="5" borderId="10" xfId="0" applyFill="1" applyBorder="1" applyProtection="1"/>
    <xf numFmtId="0" fontId="0" fillId="5" borderId="11" xfId="0" applyFill="1" applyBorder="1" applyProtection="1"/>
    <xf numFmtId="0" fontId="22" fillId="5" borderId="3" xfId="0" applyFont="1" applyFill="1" applyBorder="1" applyProtection="1"/>
    <xf numFmtId="0" fontId="0" fillId="5" borderId="12" xfId="0" applyFill="1" applyBorder="1" applyProtection="1"/>
    <xf numFmtId="0" fontId="0" fillId="5" borderId="0" xfId="0" applyFill="1" applyProtection="1"/>
    <xf numFmtId="0" fontId="0" fillId="5" borderId="13" xfId="0" applyFill="1" applyBorder="1" applyProtection="1"/>
    <xf numFmtId="0" fontId="0" fillId="5" borderId="0" xfId="0" applyFill="1" applyBorder="1" applyProtection="1"/>
    <xf numFmtId="0" fontId="0" fillId="5" borderId="14" xfId="0" applyFill="1" applyBorder="1" applyProtection="1"/>
    <xf numFmtId="0" fontId="0" fillId="5" borderId="4" xfId="0" applyFill="1" applyBorder="1" applyProtection="1"/>
    <xf numFmtId="0" fontId="0" fillId="5" borderId="5" xfId="0" applyFill="1" applyBorder="1" applyProtection="1"/>
    <xf numFmtId="0" fontId="0" fillId="5" borderId="3" xfId="0" applyFill="1" applyBorder="1" applyProtection="1"/>
    <xf numFmtId="9" fontId="18" fillId="5" borderId="3" xfId="3" applyFont="1" applyFill="1" applyBorder="1" applyProtection="1"/>
    <xf numFmtId="0" fontId="23" fillId="5" borderId="13" xfId="0" applyFont="1" applyFill="1" applyBorder="1" applyProtection="1"/>
    <xf numFmtId="0" fontId="24" fillId="5" borderId="13" xfId="0" applyFont="1" applyFill="1" applyBorder="1" applyProtection="1"/>
    <xf numFmtId="0" fontId="24" fillId="5" borderId="0" xfId="0" applyFont="1" applyFill="1" applyBorder="1" applyProtection="1"/>
    <xf numFmtId="0" fontId="24" fillId="5" borderId="14" xfId="0" applyFont="1" applyFill="1" applyBorder="1" applyProtection="1"/>
    <xf numFmtId="0" fontId="25" fillId="5" borderId="3" xfId="0" applyFont="1" applyFill="1" applyBorder="1" applyProtection="1"/>
    <xf numFmtId="0" fontId="18" fillId="5" borderId="3" xfId="0" applyFont="1" applyFill="1" applyBorder="1" applyAlignment="1" applyProtection="1">
      <alignment horizontal="center" vertical="center"/>
    </xf>
    <xf numFmtId="0" fontId="0" fillId="5" borderId="0" xfId="0" applyFill="1" applyBorder="1" applyAlignment="1" applyProtection="1">
      <alignment horizontal="center" vertical="top"/>
    </xf>
    <xf numFmtId="0" fontId="0" fillId="5" borderId="0" xfId="0" applyFill="1" applyBorder="1" applyAlignment="1" applyProtection="1">
      <alignment horizontal="center" vertical="center"/>
    </xf>
    <xf numFmtId="0" fontId="26" fillId="5" borderId="0" xfId="0" applyFont="1" applyFill="1" applyBorder="1" applyAlignment="1" applyProtection="1">
      <alignment horizontal="center"/>
    </xf>
    <xf numFmtId="0" fontId="0" fillId="5" borderId="0" xfId="0" applyFill="1" applyBorder="1" applyAlignment="1" applyProtection="1">
      <alignment horizontal="center"/>
    </xf>
    <xf numFmtId="0" fontId="0" fillId="5" borderId="14" xfId="0" applyFill="1" applyBorder="1" applyAlignment="1" applyProtection="1">
      <alignment horizontal="center"/>
    </xf>
    <xf numFmtId="0" fontId="0" fillId="5" borderId="3" xfId="0" applyFill="1" applyBorder="1" applyAlignment="1" applyProtection="1">
      <alignment horizontal="center" vertical="center"/>
    </xf>
    <xf numFmtId="0" fontId="26" fillId="5" borderId="15" xfId="0" applyFont="1" applyFill="1" applyBorder="1" applyAlignment="1" applyProtection="1">
      <alignment horizontal="center"/>
    </xf>
    <xf numFmtId="0" fontId="0" fillId="5" borderId="15" xfId="0" applyFill="1" applyBorder="1" applyAlignment="1" applyProtection="1">
      <alignment horizontal="center" vertical="top"/>
    </xf>
    <xf numFmtId="0" fontId="0" fillId="5" borderId="15" xfId="0" applyFill="1" applyBorder="1" applyAlignment="1" applyProtection="1">
      <alignment horizontal="center" vertical="center"/>
    </xf>
    <xf numFmtId="0" fontId="0" fillId="5" borderId="15" xfId="0" applyFill="1" applyBorder="1" applyAlignment="1" applyProtection="1">
      <alignment horizontal="center"/>
    </xf>
    <xf numFmtId="0" fontId="0" fillId="5" borderId="16" xfId="0" applyFill="1" applyBorder="1" applyAlignment="1" applyProtection="1">
      <alignment horizontal="center"/>
    </xf>
    <xf numFmtId="0" fontId="0" fillId="5" borderId="17" xfId="0" applyFill="1" applyBorder="1" applyProtection="1"/>
    <xf numFmtId="0" fontId="0" fillId="5" borderId="15" xfId="0" applyFill="1" applyBorder="1" applyProtection="1"/>
    <xf numFmtId="0" fontId="0" fillId="5" borderId="0" xfId="0" applyFill="1" applyBorder="1" applyAlignment="1" applyProtection="1">
      <alignment horizontal="center" vertical="top"/>
      <protection locked="0"/>
    </xf>
    <xf numFmtId="0" fontId="0" fillId="5" borderId="15" xfId="0" applyFill="1" applyBorder="1" applyAlignment="1" applyProtection="1">
      <alignment horizontal="center" vertical="top"/>
      <protection locked="0"/>
    </xf>
    <xf numFmtId="0" fontId="10" fillId="18" borderId="0" xfId="0" applyFont="1" applyFill="1" applyBorder="1" applyAlignment="1">
      <alignment horizontal="left"/>
    </xf>
    <xf numFmtId="0" fontId="0" fillId="18" borderId="0" xfId="0" applyFill="1" applyBorder="1"/>
    <xf numFmtId="0" fontId="11" fillId="18" borderId="0" xfId="0" applyFont="1" applyFill="1" applyBorder="1"/>
    <xf numFmtId="0" fontId="13" fillId="18" borderId="0" xfId="0" applyFont="1" applyFill="1" applyBorder="1"/>
    <xf numFmtId="10" fontId="0" fillId="18" borderId="0" xfId="0" applyNumberFormat="1" applyFill="1" applyBorder="1"/>
    <xf numFmtId="0" fontId="14" fillId="18" borderId="0" xfId="0" applyFont="1" applyFill="1" applyBorder="1"/>
    <xf numFmtId="0" fontId="0" fillId="18" borderId="0" xfId="0" quotePrefix="1" applyFill="1" applyBorder="1"/>
    <xf numFmtId="0" fontId="18" fillId="5" borderId="15" xfId="0" applyFont="1" applyFill="1" applyBorder="1" applyAlignment="1" applyProtection="1">
      <alignment horizontal="center" vertical="top"/>
      <protection locked="0"/>
    </xf>
    <xf numFmtId="0" fontId="18" fillId="5" borderId="15" xfId="0" applyFont="1" applyFill="1" applyBorder="1" applyAlignment="1" applyProtection="1">
      <alignment horizontal="center" vertical="center"/>
    </xf>
    <xf numFmtId="0" fontId="10" fillId="19" borderId="0" xfId="0" applyFont="1" applyFill="1"/>
    <xf numFmtId="0" fontId="0" fillId="19" borderId="0" xfId="0" applyFill="1"/>
    <xf numFmtId="43" fontId="15" fillId="19" borderId="0" xfId="1" applyNumberFormat="1" applyFill="1"/>
    <xf numFmtId="0" fontId="13" fillId="19" borderId="0" xfId="0" applyFont="1" applyFill="1"/>
    <xf numFmtId="0" fontId="12" fillId="19" borderId="0" xfId="0" applyFont="1" applyFill="1"/>
    <xf numFmtId="0" fontId="11" fillId="19" borderId="0" xfId="0" applyFont="1" applyFill="1"/>
    <xf numFmtId="43" fontId="12" fillId="19" borderId="0" xfId="1" applyNumberFormat="1" applyFont="1" applyFill="1"/>
    <xf numFmtId="0" fontId="2" fillId="19" borderId="1" xfId="0" applyFont="1" applyFill="1" applyBorder="1" applyAlignment="1">
      <alignment horizontal="left"/>
    </xf>
    <xf numFmtId="22" fontId="0" fillId="5" borderId="0" xfId="0" applyNumberFormat="1" applyFill="1"/>
    <xf numFmtId="22" fontId="0" fillId="22" borderId="3" xfId="0" applyNumberFormat="1" applyFill="1" applyBorder="1"/>
    <xf numFmtId="0" fontId="30" fillId="5" borderId="3" xfId="0" applyFont="1" applyFill="1" applyBorder="1" applyAlignment="1" applyProtection="1">
      <alignment horizontal="center"/>
    </xf>
    <xf numFmtId="0" fontId="17" fillId="5" borderId="0" xfId="0" applyFont="1" applyFill="1" applyProtection="1"/>
    <xf numFmtId="0" fontId="0" fillId="5" borderId="3" xfId="0" applyFill="1" applyBorder="1" applyProtection="1">
      <protection locked="0"/>
    </xf>
    <xf numFmtId="164" fontId="0" fillId="5" borderId="2" xfId="0" applyNumberFormat="1" applyFill="1" applyBorder="1" applyProtection="1">
      <protection locked="0"/>
    </xf>
    <xf numFmtId="0" fontId="0" fillId="8" borderId="0" xfId="0" applyFill="1" applyProtection="1">
      <protection locked="0"/>
    </xf>
    <xf numFmtId="164" fontId="15" fillId="16" borderId="2" xfId="2" applyNumberFormat="1" applyFont="1" applyFill="1" applyBorder="1" applyProtection="1">
      <protection locked="0"/>
    </xf>
    <xf numFmtId="0" fontId="0" fillId="5" borderId="0" xfId="0" applyFill="1" applyProtection="1">
      <protection locked="0"/>
    </xf>
    <xf numFmtId="0" fontId="13" fillId="18" borderId="0" xfId="0" applyFont="1" applyFill="1" applyBorder="1" applyProtection="1">
      <protection locked="0"/>
    </xf>
    <xf numFmtId="0" fontId="13" fillId="18" borderId="21" xfId="0" applyFont="1" applyFill="1" applyBorder="1" applyProtection="1">
      <protection locked="0"/>
    </xf>
    <xf numFmtId="0" fontId="0" fillId="18" borderId="0" xfId="0" applyFill="1" applyBorder="1" applyProtection="1">
      <protection locked="0"/>
    </xf>
    <xf numFmtId="10" fontId="0" fillId="18" borderId="0" xfId="0" applyNumberFormat="1" applyFill="1" applyBorder="1" applyProtection="1">
      <protection locked="0"/>
    </xf>
    <xf numFmtId="0" fontId="20" fillId="11" borderId="2" xfId="0" applyFont="1" applyFill="1" applyBorder="1" applyAlignment="1" applyProtection="1">
      <alignment horizontal="center"/>
      <protection locked="0"/>
    </xf>
    <xf numFmtId="0" fontId="20" fillId="11" borderId="2" xfId="0" applyFont="1" applyFill="1" applyBorder="1" applyAlignment="1" applyProtection="1">
      <alignment horizontal="left" indent="1"/>
      <protection locked="0"/>
    </xf>
    <xf numFmtId="0" fontId="20" fillId="11" borderId="2" xfId="0" applyFont="1" applyFill="1" applyBorder="1" applyProtection="1">
      <protection locked="0"/>
    </xf>
    <xf numFmtId="0" fontId="0" fillId="10" borderId="2" xfId="0" applyFont="1" applyFill="1" applyBorder="1" applyAlignment="1" applyProtection="1">
      <alignment horizontal="center"/>
      <protection locked="0"/>
    </xf>
    <xf numFmtId="0" fontId="0" fillId="10" borderId="2" xfId="0" applyFill="1" applyBorder="1" applyAlignment="1" applyProtection="1">
      <alignment horizontal="left" indent="1"/>
      <protection locked="0"/>
    </xf>
    <xf numFmtId="0" fontId="0" fillId="10" borderId="2" xfId="0" applyFont="1" applyFill="1" applyBorder="1" applyAlignment="1" applyProtection="1">
      <alignment horizontal="left" indent="1"/>
      <protection locked="0"/>
    </xf>
    <xf numFmtId="164" fontId="15" fillId="10" borderId="2" xfId="2" applyNumberFormat="1" applyFont="1" applyFill="1" applyBorder="1" applyProtection="1">
      <protection locked="0"/>
    </xf>
    <xf numFmtId="0" fontId="0" fillId="9" borderId="2" xfId="0" applyFont="1" applyFill="1" applyBorder="1" applyAlignment="1" applyProtection="1">
      <alignment horizontal="center"/>
      <protection locked="0"/>
    </xf>
    <xf numFmtId="0" fontId="0" fillId="9" borderId="2" xfId="0" applyFill="1" applyBorder="1" applyAlignment="1" applyProtection="1">
      <alignment horizontal="left" indent="1"/>
      <protection locked="0"/>
    </xf>
    <xf numFmtId="0" fontId="0" fillId="9" borderId="2" xfId="0" applyFont="1" applyFill="1" applyBorder="1" applyAlignment="1" applyProtection="1">
      <alignment horizontal="left" indent="1"/>
      <protection locked="0"/>
    </xf>
    <xf numFmtId="164" fontId="15" fillId="9" borderId="2" xfId="2" applyNumberFormat="1" applyFont="1" applyFill="1" applyBorder="1" applyProtection="1">
      <protection locked="0"/>
    </xf>
    <xf numFmtId="0" fontId="0" fillId="8" borderId="2" xfId="0" applyFill="1" applyBorder="1" applyAlignment="1" applyProtection="1">
      <alignment horizontal="left" indent="1"/>
      <protection locked="0"/>
    </xf>
    <xf numFmtId="0" fontId="18" fillId="8" borderId="0" xfId="0" applyFont="1" applyFill="1" applyProtection="1">
      <protection locked="0"/>
    </xf>
    <xf numFmtId="0" fontId="20" fillId="13" borderId="2" xfId="0" applyFont="1" applyFill="1" applyBorder="1" applyAlignment="1" applyProtection="1">
      <alignment horizontal="center"/>
      <protection locked="0"/>
    </xf>
    <xf numFmtId="0" fontId="0" fillId="12" borderId="2" xfId="0" applyFont="1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" xfId="0" applyFont="1" applyFill="1" applyBorder="1" applyAlignment="1" applyProtection="1">
      <alignment horizontal="left" indent="1"/>
      <protection locked="0"/>
    </xf>
    <xf numFmtId="164" fontId="15" fillId="12" borderId="2" xfId="2" applyNumberFormat="1" applyFont="1" applyFill="1" applyBorder="1" applyProtection="1">
      <protection locked="0"/>
    </xf>
    <xf numFmtId="164" fontId="15" fillId="7" borderId="2" xfId="2" applyNumberFormat="1" applyFont="1" applyFill="1" applyBorder="1" applyProtection="1">
      <protection locked="0"/>
    </xf>
    <xf numFmtId="164" fontId="17" fillId="5" borderId="0" xfId="0" applyNumberFormat="1" applyFont="1" applyFill="1" applyProtection="1"/>
    <xf numFmtId="0" fontId="2" fillId="6" borderId="2" xfId="0" applyFont="1" applyFill="1" applyBorder="1" applyAlignment="1" applyProtection="1">
      <alignment wrapText="1"/>
      <protection locked="0"/>
    </xf>
    <xf numFmtId="39" fontId="2" fillId="6" borderId="2" xfId="0" applyNumberFormat="1" applyFont="1" applyFill="1" applyBorder="1" applyAlignment="1" applyProtection="1">
      <alignment wrapText="1"/>
      <protection locked="0"/>
    </xf>
    <xf numFmtId="0" fontId="1" fillId="5" borderId="2" xfId="0" quotePrefix="1" applyFont="1" applyFill="1" applyBorder="1" applyProtection="1">
      <protection locked="0"/>
    </xf>
    <xf numFmtId="44" fontId="1" fillId="5" borderId="2" xfId="2" applyFont="1" applyFill="1" applyBorder="1" applyProtection="1">
      <protection locked="0"/>
    </xf>
    <xf numFmtId="0" fontId="1" fillId="5" borderId="2" xfId="0" applyFont="1" applyFill="1" applyBorder="1" applyProtection="1">
      <protection locked="0"/>
    </xf>
    <xf numFmtId="0" fontId="1" fillId="5" borderId="8" xfId="0" quotePrefix="1" applyFont="1" applyFill="1" applyBorder="1" applyProtection="1">
      <protection locked="0"/>
    </xf>
    <xf numFmtId="44" fontId="1" fillId="5" borderId="8" xfId="2" applyFont="1" applyFill="1" applyBorder="1" applyProtection="1">
      <protection locked="0"/>
    </xf>
    <xf numFmtId="0" fontId="2" fillId="5" borderId="9" xfId="0" applyFont="1" applyFill="1" applyBorder="1" applyProtection="1">
      <protection locked="0"/>
    </xf>
    <xf numFmtId="0" fontId="18" fillId="5" borderId="5" xfId="0" applyFont="1" applyFill="1" applyBorder="1" applyProtection="1">
      <protection locked="0"/>
    </xf>
    <xf numFmtId="0" fontId="1" fillId="5" borderId="0" xfId="0" applyFont="1" applyFill="1" applyBorder="1" applyProtection="1">
      <protection locked="0"/>
    </xf>
    <xf numFmtId="0" fontId="2" fillId="17" borderId="2" xfId="0" applyFont="1" applyFill="1" applyBorder="1" applyAlignment="1" applyProtection="1">
      <alignment wrapText="1"/>
      <protection locked="0"/>
    </xf>
    <xf numFmtId="39" fontId="2" fillId="17" borderId="2" xfId="0" applyNumberFormat="1" applyFont="1" applyFill="1" applyBorder="1" applyAlignment="1" applyProtection="1">
      <alignment wrapText="1"/>
      <protection locked="0"/>
    </xf>
    <xf numFmtId="0" fontId="3" fillId="15" borderId="2" xfId="0" applyFont="1" applyFill="1" applyBorder="1" applyAlignment="1" applyProtection="1">
      <alignment vertical="top" wrapText="1"/>
      <protection locked="0"/>
    </xf>
    <xf numFmtId="39" fontId="0" fillId="14" borderId="2" xfId="0" applyNumberFormat="1" applyFill="1" applyBorder="1" applyProtection="1">
      <protection locked="0"/>
    </xf>
    <xf numFmtId="0" fontId="0" fillId="14" borderId="0" xfId="0" applyFill="1" applyProtection="1">
      <protection locked="0"/>
    </xf>
    <xf numFmtId="39" fontId="0" fillId="4" borderId="3" xfId="0" applyNumberFormat="1" applyFill="1" applyBorder="1" applyProtection="1">
      <protection locked="0"/>
    </xf>
    <xf numFmtId="0" fontId="31" fillId="5" borderId="3" xfId="0" applyFont="1" applyFill="1" applyBorder="1" applyAlignment="1" applyProtection="1">
      <alignment horizontal="center" vertical="center"/>
    </xf>
    <xf numFmtId="22" fontId="32" fillId="5" borderId="3" xfId="0" applyNumberFormat="1" applyFont="1" applyFill="1" applyBorder="1" applyProtection="1"/>
    <xf numFmtId="0" fontId="33" fillId="5" borderId="3" xfId="0" applyFont="1" applyFill="1" applyBorder="1" applyAlignment="1" applyProtection="1">
      <alignment horizontal="center" vertical="top"/>
    </xf>
    <xf numFmtId="0" fontId="32" fillId="5" borderId="3" xfId="0" applyFont="1" applyFill="1" applyBorder="1" applyAlignment="1" applyProtection="1">
      <alignment horizontal="center" vertical="top"/>
    </xf>
    <xf numFmtId="0" fontId="33" fillId="5" borderId="3" xfId="0" applyFont="1" applyFill="1" applyBorder="1" applyAlignment="1" applyProtection="1">
      <alignment horizontal="center" vertical="top"/>
      <protection locked="0"/>
    </xf>
    <xf numFmtId="0" fontId="20" fillId="23" borderId="0" xfId="0" applyFont="1" applyFill="1"/>
    <xf numFmtId="22" fontId="0" fillId="0" borderId="0" xfId="0" applyNumberFormat="1"/>
    <xf numFmtId="0" fontId="35" fillId="0" borderId="0" xfId="4"/>
    <xf numFmtId="0" fontId="0" fillId="24" borderId="0" xfId="0" applyFill="1"/>
    <xf numFmtId="0" fontId="0" fillId="24" borderId="27" xfId="0" applyFill="1" applyBorder="1" applyAlignment="1" applyProtection="1">
      <alignment horizontal="center" vertical="center"/>
      <protection locked="0"/>
    </xf>
    <xf numFmtId="0" fontId="0" fillId="24" borderId="28" xfId="0" applyFill="1" applyBorder="1" applyAlignment="1" applyProtection="1">
      <alignment horizontal="center" vertical="center"/>
      <protection locked="0"/>
    </xf>
    <xf numFmtId="0" fontId="0" fillId="24" borderId="29" xfId="0" applyFill="1" applyBorder="1" applyAlignment="1" applyProtection="1">
      <alignment horizontal="center" vertical="center"/>
      <protection locked="0"/>
    </xf>
    <xf numFmtId="0" fontId="0" fillId="24" borderId="30" xfId="0" applyFill="1" applyBorder="1" applyProtection="1">
      <protection locked="0"/>
    </xf>
    <xf numFmtId="0" fontId="0" fillId="24" borderId="32" xfId="0" applyFill="1" applyBorder="1" applyProtection="1">
      <protection locked="0"/>
    </xf>
    <xf numFmtId="0" fontId="0" fillId="24" borderId="35" xfId="0" applyFill="1" applyBorder="1" applyAlignment="1" applyProtection="1">
      <alignment horizontal="center" vertical="center"/>
      <protection locked="0"/>
    </xf>
    <xf numFmtId="0" fontId="0" fillId="17" borderId="3" xfId="0" applyFill="1" applyBorder="1" applyAlignment="1" applyProtection="1">
      <alignment horizontal="center"/>
      <protection locked="0"/>
    </xf>
    <xf numFmtId="0" fontId="0" fillId="25" borderId="2" xfId="0" applyFill="1" applyBorder="1" applyProtection="1">
      <protection locked="0"/>
    </xf>
    <xf numFmtId="0" fontId="0" fillId="25" borderId="31" xfId="0" applyFill="1" applyBorder="1" applyProtection="1">
      <protection locked="0"/>
    </xf>
    <xf numFmtId="0" fontId="0" fillId="25" borderId="33" xfId="0" applyFill="1" applyBorder="1" applyProtection="1">
      <protection locked="0"/>
    </xf>
    <xf numFmtId="0" fontId="0" fillId="25" borderId="34" xfId="0" applyFill="1" applyBorder="1" applyProtection="1">
      <protection locked="0"/>
    </xf>
    <xf numFmtId="0" fontId="0" fillId="25" borderId="36" xfId="0" applyFill="1" applyBorder="1" applyProtection="1">
      <protection locked="0"/>
    </xf>
    <xf numFmtId="0" fontId="0" fillId="25" borderId="37" xfId="0" applyFill="1" applyBorder="1" applyProtection="1">
      <protection locked="0"/>
    </xf>
    <xf numFmtId="0" fontId="0" fillId="25" borderId="22" xfId="0" applyFill="1" applyBorder="1" applyProtection="1">
      <protection locked="0"/>
    </xf>
    <xf numFmtId="0" fontId="0" fillId="25" borderId="20" xfId="0" applyFill="1" applyBorder="1" applyProtection="1">
      <protection locked="0"/>
    </xf>
    <xf numFmtId="0" fontId="0" fillId="25" borderId="24" xfId="0" applyFill="1" applyBorder="1" applyProtection="1">
      <protection locked="0"/>
    </xf>
    <xf numFmtId="0" fontId="0" fillId="25" borderId="23" xfId="0" applyFill="1" applyBorder="1" applyProtection="1">
      <protection locked="0"/>
    </xf>
    <xf numFmtId="0" fontId="0" fillId="25" borderId="19" xfId="0" applyFill="1" applyBorder="1" applyProtection="1">
      <protection locked="0"/>
    </xf>
    <xf numFmtId="0" fontId="0" fillId="25" borderId="18" xfId="0" applyFill="1" applyBorder="1" applyProtection="1">
      <protection locked="0"/>
    </xf>
    <xf numFmtId="0" fontId="0" fillId="25" borderId="3" xfId="0" applyFill="1" applyBorder="1" applyProtection="1">
      <protection locked="0"/>
    </xf>
    <xf numFmtId="44" fontId="0" fillId="25" borderId="3" xfId="0" applyNumberFormat="1" applyFill="1" applyBorder="1" applyProtection="1">
      <protection locked="0"/>
    </xf>
    <xf numFmtId="0" fontId="1" fillId="25" borderId="2" xfId="0" quotePrefix="1" applyFont="1" applyFill="1" applyBorder="1" applyProtection="1">
      <protection locked="0"/>
    </xf>
    <xf numFmtId="0" fontId="1" fillId="5" borderId="2" xfId="0" applyFont="1" applyFill="1" applyBorder="1"/>
    <xf numFmtId="0" fontId="1" fillId="5" borderId="2" xfId="0" quotePrefix="1" applyFont="1" applyFill="1" applyBorder="1"/>
    <xf numFmtId="44" fontId="15" fillId="5" borderId="0" xfId="2" applyFont="1" applyFill="1"/>
    <xf numFmtId="0" fontId="1" fillId="5" borderId="3" xfId="0" applyFont="1" applyFill="1" applyBorder="1"/>
    <xf numFmtId="0" fontId="2" fillId="5" borderId="27" xfId="0" applyFont="1" applyFill="1" applyBorder="1" applyAlignment="1">
      <alignment wrapText="1"/>
    </xf>
    <xf numFmtId="0" fontId="2" fillId="5" borderId="28" xfId="0" applyFont="1" applyFill="1" applyBorder="1" applyAlignment="1">
      <alignment wrapText="1"/>
    </xf>
    <xf numFmtId="0" fontId="2" fillId="5" borderId="28" xfId="0" applyNumberFormat="1" applyFont="1" applyFill="1" applyBorder="1" applyAlignment="1">
      <alignment wrapText="1"/>
    </xf>
    <xf numFmtId="0" fontId="1" fillId="5" borderId="30" xfId="0" quotePrefix="1" applyNumberFormat="1" applyFont="1" applyFill="1" applyBorder="1"/>
    <xf numFmtId="0" fontId="1" fillId="5" borderId="32" xfId="0" quotePrefix="1" applyNumberFormat="1" applyFont="1" applyFill="1" applyBorder="1"/>
    <xf numFmtId="0" fontId="1" fillId="5" borderId="33" xfId="0" quotePrefix="1" applyFont="1" applyFill="1" applyBorder="1"/>
    <xf numFmtId="0" fontId="1" fillId="5" borderId="33" xfId="0" applyFont="1" applyFill="1" applyBorder="1"/>
    <xf numFmtId="0" fontId="17" fillId="5" borderId="0" xfId="0" applyFont="1" applyFill="1"/>
    <xf numFmtId="44" fontId="2" fillId="5" borderId="29" xfId="2" applyFont="1" applyFill="1" applyBorder="1" applyAlignment="1" applyProtection="1">
      <alignment wrapText="1"/>
      <protection locked="0"/>
    </xf>
    <xf numFmtId="0" fontId="0" fillId="5" borderId="31" xfId="0" applyFill="1" applyBorder="1" applyProtection="1">
      <protection locked="0"/>
    </xf>
    <xf numFmtId="0" fontId="0" fillId="5" borderId="34" xfId="0" applyFill="1" applyBorder="1" applyProtection="1">
      <protection locked="0"/>
    </xf>
    <xf numFmtId="0" fontId="27" fillId="22" borderId="4" xfId="0" applyFont="1" applyFill="1" applyBorder="1" applyAlignment="1">
      <alignment horizontal="center"/>
    </xf>
    <xf numFmtId="0" fontId="27" fillId="22" borderId="25" xfId="0" applyFont="1" applyFill="1" applyBorder="1" applyAlignment="1">
      <alignment horizontal="center"/>
    </xf>
    <xf numFmtId="0" fontId="27" fillId="22" borderId="5" xfId="0" applyFont="1" applyFill="1" applyBorder="1" applyAlignment="1">
      <alignment horizontal="center"/>
    </xf>
    <xf numFmtId="0" fontId="0" fillId="17" borderId="4" xfId="0" applyFill="1" applyBorder="1" applyAlignment="1">
      <alignment horizontal="center"/>
    </xf>
    <xf numFmtId="0" fontId="0" fillId="17" borderId="25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18" fillId="17" borderId="4" xfId="0" applyFont="1" applyFill="1" applyBorder="1" applyAlignment="1" applyProtection="1">
      <alignment horizontal="center"/>
      <protection locked="0"/>
    </xf>
    <xf numFmtId="0" fontId="18" fillId="17" borderId="25" xfId="0" applyFont="1" applyFill="1" applyBorder="1" applyAlignment="1" applyProtection="1">
      <alignment horizontal="center"/>
      <protection locked="0"/>
    </xf>
    <xf numFmtId="0" fontId="18" fillId="17" borderId="5" xfId="0" applyFont="1" applyFill="1" applyBorder="1" applyAlignment="1" applyProtection="1">
      <alignment horizontal="center"/>
      <protection locked="0"/>
    </xf>
    <xf numFmtId="0" fontId="0" fillId="17" borderId="10" xfId="0" applyFill="1" applyBorder="1" applyAlignment="1" applyProtection="1">
      <alignment horizontal="center"/>
      <protection locked="0"/>
    </xf>
    <xf numFmtId="0" fontId="0" fillId="17" borderId="11" xfId="0" applyFill="1" applyBorder="1" applyAlignment="1" applyProtection="1">
      <alignment horizontal="center"/>
      <protection locked="0"/>
    </xf>
    <xf numFmtId="0" fontId="0" fillId="17" borderId="12" xfId="0" applyFill="1" applyBorder="1" applyAlignment="1" applyProtection="1">
      <alignment horizontal="center"/>
      <protection locked="0"/>
    </xf>
    <xf numFmtId="0" fontId="2" fillId="4" borderId="4" xfId="0" applyNumberFormat="1" applyFont="1" applyFill="1" applyBorder="1" applyAlignment="1">
      <alignment horizontal="center" wrapText="1"/>
    </xf>
    <xf numFmtId="0" fontId="2" fillId="4" borderId="25" xfId="0" applyNumberFormat="1" applyFont="1" applyFill="1" applyBorder="1" applyAlignment="1">
      <alignment horizontal="center" wrapText="1"/>
    </xf>
    <xf numFmtId="0" fontId="2" fillId="4" borderId="5" xfId="0" applyNumberFormat="1" applyFont="1" applyFill="1" applyBorder="1" applyAlignment="1">
      <alignment horizontal="center" wrapText="1"/>
    </xf>
    <xf numFmtId="0" fontId="6" fillId="15" borderId="26" xfId="0" applyFont="1" applyFill="1" applyBorder="1" applyAlignment="1">
      <alignment horizontal="center" vertical="top" wrapText="1"/>
    </xf>
    <xf numFmtId="0" fontId="6" fillId="15" borderId="16" xfId="0" applyFont="1" applyFill="1" applyBorder="1" applyAlignment="1">
      <alignment horizontal="center" vertical="top" wrapText="1"/>
    </xf>
    <xf numFmtId="0" fontId="0" fillId="20" borderId="4" xfId="0" applyFill="1" applyBorder="1" applyAlignment="1">
      <alignment horizontal="center"/>
    </xf>
    <xf numFmtId="0" fontId="0" fillId="20" borderId="5" xfId="0" applyFill="1" applyBorder="1" applyAlignment="1">
      <alignment horizontal="center"/>
    </xf>
    <xf numFmtId="0" fontId="0" fillId="21" borderId="4" xfId="0" applyFill="1" applyBorder="1" applyAlignment="1">
      <alignment horizontal="center"/>
    </xf>
    <xf numFmtId="0" fontId="0" fillId="21" borderId="25" xfId="0" applyFill="1" applyBorder="1" applyAlignment="1">
      <alignment horizontal="center"/>
    </xf>
    <xf numFmtId="0" fontId="0" fillId="21" borderId="5" xfId="0" applyFill="1" applyBorder="1" applyAlignment="1">
      <alignment horizontal="center"/>
    </xf>
    <xf numFmtId="0" fontId="28" fillId="17" borderId="4" xfId="0" applyFont="1" applyFill="1" applyBorder="1" applyAlignment="1" applyProtection="1">
      <alignment horizontal="center"/>
    </xf>
    <xf numFmtId="0" fontId="28" fillId="17" borderId="25" xfId="0" applyFont="1" applyFill="1" applyBorder="1" applyAlignment="1" applyProtection="1">
      <alignment horizontal="center"/>
    </xf>
    <xf numFmtId="0" fontId="28" fillId="17" borderId="5" xfId="0" applyFont="1" applyFill="1" applyBorder="1" applyAlignment="1" applyProtection="1">
      <alignment horizontal="center"/>
    </xf>
    <xf numFmtId="0" fontId="26" fillId="5" borderId="4" xfId="0" applyFont="1" applyFill="1" applyBorder="1" applyAlignment="1" applyProtection="1">
      <alignment horizontal="center"/>
    </xf>
    <xf numFmtId="0" fontId="26" fillId="5" borderId="5" xfId="0" applyFont="1" applyFill="1" applyBorder="1" applyAlignment="1" applyProtection="1">
      <alignment horizontal="center"/>
    </xf>
    <xf numFmtId="0" fontId="34" fillId="5" borderId="4" xfId="0" applyFont="1" applyFill="1" applyBorder="1" applyAlignment="1" applyProtection="1">
      <alignment horizontal="center"/>
    </xf>
    <xf numFmtId="0" fontId="34" fillId="5" borderId="25" xfId="0" applyFont="1" applyFill="1" applyBorder="1" applyAlignment="1" applyProtection="1">
      <alignment horizontal="center"/>
    </xf>
    <xf numFmtId="0" fontId="34" fillId="5" borderId="5" xfId="0" applyFont="1" applyFill="1" applyBorder="1" applyAlignment="1" applyProtection="1">
      <alignment horizontal="center"/>
    </xf>
    <xf numFmtId="0" fontId="29" fillId="5" borderId="4" xfId="0" applyFont="1" applyFill="1" applyBorder="1" applyAlignment="1" applyProtection="1">
      <alignment horizontal="center" vertical="center"/>
    </xf>
    <xf numFmtId="0" fontId="29" fillId="5" borderId="5" xfId="0" applyFont="1" applyFill="1" applyBorder="1" applyAlignment="1" applyProtection="1">
      <alignment horizontal="center" vertical="center"/>
    </xf>
    <xf numFmtId="0" fontId="33" fillId="5" borderId="4" xfId="0" applyFont="1" applyFill="1" applyBorder="1" applyAlignment="1" applyProtection="1">
      <alignment horizontal="center"/>
    </xf>
    <xf numFmtId="0" fontId="33" fillId="5" borderId="25" xfId="0" applyFont="1" applyFill="1" applyBorder="1" applyAlignment="1" applyProtection="1">
      <alignment horizontal="center"/>
    </xf>
    <xf numFmtId="0" fontId="33" fillId="5" borderId="5" xfId="0" applyFont="1" applyFill="1" applyBorder="1" applyAlignment="1" applyProtection="1">
      <alignment horizontal="center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00FFFF"/>
      <color rgb="FFFF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>
        <c:manualLayout>
          <c:xMode val="edge"/>
          <c:yMode val="edge"/>
          <c:x val="0.4748434275904192"/>
          <c:y val="3.3163265306122451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925" b="0" i="0" u="none" strike="noStrike" baseline="0">
              <a:solidFill>
                <a:srgbClr val="000000"/>
              </a:solidFill>
              <a:latin typeface="Gill Sans MT"/>
              <a:ea typeface="Gill Sans MT"/>
              <a:cs typeface="Gill Sans MT"/>
            </a:defRPr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9.2767438039624547E-2"/>
          <c:y val="0.20153061224489791"/>
          <c:w val="0.79874336481575037"/>
          <c:h val="0.49744897959183693"/>
        </c:manualLayout>
      </c:layout>
      <c:barChart>
        <c:barDir val="col"/>
        <c:grouping val="clustered"/>
        <c:ser>
          <c:idx val="1"/>
          <c:order val="0"/>
          <c:tx>
            <c:strRef>
              <c:f>'[1]Chart Exercises 1'!$D$5</c:f>
              <c:strCache>
                <c:ptCount val="1"/>
                <c:pt idx="0">
                  <c:v>Yards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'[1]Chart Exercises 1'!$B$6:$B$17</c:f>
              <c:strCache>
                <c:ptCount val="12"/>
                <c:pt idx="0">
                  <c:v>Santana Moss</c:v>
                </c:pt>
                <c:pt idx="1">
                  <c:v>David Patten</c:v>
                </c:pt>
                <c:pt idx="2">
                  <c:v>Darnerien McCants</c:v>
                </c:pt>
                <c:pt idx="3">
                  <c:v>James Thrash</c:v>
                </c:pt>
                <c:pt idx="4">
                  <c:v>Taylor Jacobs</c:v>
                </c:pt>
                <c:pt idx="5">
                  <c:v>Kevin Dyson</c:v>
                </c:pt>
                <c:pt idx="6">
                  <c:v>Jimmy Farris</c:v>
                </c:pt>
                <c:pt idx="7">
                  <c:v>Chris Cooley</c:v>
                </c:pt>
                <c:pt idx="8">
                  <c:v>Robert Royal</c:v>
                </c:pt>
                <c:pt idx="9">
                  <c:v>Jabari Holloway</c:v>
                </c:pt>
                <c:pt idx="10">
                  <c:v>Mike Sellers</c:v>
                </c:pt>
                <c:pt idx="11">
                  <c:v>Billy Baber</c:v>
                </c:pt>
              </c:strCache>
            </c:strRef>
          </c:cat>
          <c:val>
            <c:numRef>
              <c:f>'[1]Chart Exercises 1'!$D$6:$D$17</c:f>
              <c:numCache>
                <c:formatCode>General</c:formatCode>
                <c:ptCount val="12"/>
                <c:pt idx="0">
                  <c:v>950</c:v>
                </c:pt>
                <c:pt idx="1">
                  <c:v>853</c:v>
                </c:pt>
                <c:pt idx="2">
                  <c:v>355</c:v>
                </c:pt>
                <c:pt idx="3">
                  <c:v>256</c:v>
                </c:pt>
                <c:pt idx="4">
                  <c:v>275</c:v>
                </c:pt>
                <c:pt idx="5">
                  <c:v>158</c:v>
                </c:pt>
                <c:pt idx="6">
                  <c:v>25</c:v>
                </c:pt>
                <c:pt idx="7">
                  <c:v>408</c:v>
                </c:pt>
                <c:pt idx="8">
                  <c:v>83</c:v>
                </c:pt>
                <c:pt idx="9">
                  <c:v>52</c:v>
                </c:pt>
                <c:pt idx="10">
                  <c:v>29</c:v>
                </c:pt>
                <c:pt idx="11">
                  <c:v>21</c:v>
                </c:pt>
              </c:numCache>
            </c:numRef>
          </c:val>
        </c:ser>
        <c:axId val="127641856"/>
        <c:axId val="131637248"/>
      </c:barChart>
      <c:catAx>
        <c:axId val="12764185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1637248"/>
        <c:crosses val="autoZero"/>
        <c:auto val="1"/>
        <c:lblAlgn val="ctr"/>
        <c:lblOffset val="100"/>
        <c:tickLblSkip val="1"/>
        <c:tickMarkSkip val="1"/>
      </c:catAx>
      <c:valAx>
        <c:axId val="13163724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276418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80635203618432"/>
          <c:y val="0.41836734693877564"/>
          <c:w val="7.8616517274963243E-2"/>
          <c:h val="6.632653061224493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Gill Sans MT"/>
              <a:ea typeface="Gill Sans MT"/>
              <a:cs typeface="Gill Sans MT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Gill Sans MT"/>
          <a:ea typeface="Gill Sans MT"/>
          <a:cs typeface="Gill Sans MT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r>
              <a:rPr lang="en-US"/>
              <a:t>Receivers' Total Yards  </a:t>
            </a:r>
          </a:p>
        </c:rich>
      </c:tx>
      <c:layout>
        <c:manualLayout>
          <c:xMode val="edge"/>
          <c:yMode val="edge"/>
          <c:x val="0.38775543166994247"/>
          <c:y val="3.316326530612245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361075446026489"/>
          <c:y val="0.19132653061224489"/>
          <c:w val="0.87441197324799269"/>
          <c:h val="0.50765306122448983"/>
        </c:manualLayout>
      </c:layout>
      <c:barChart>
        <c:barDir val="col"/>
        <c:grouping val="clustered"/>
        <c:ser>
          <c:idx val="1"/>
          <c:order val="0"/>
          <c:tx>
            <c:strRef>
              <c:f>'[1]Chart Exercises 1'!$D$5</c:f>
              <c:strCache>
                <c:ptCount val="1"/>
                <c:pt idx="0">
                  <c:v>Yards</c:v>
                </c:pt>
              </c:strCache>
            </c:strRef>
          </c:tx>
          <c:spPr>
            <a:solidFill>
              <a:srgbClr val="FF0000"/>
            </a:solidFill>
            <a:ln w="25400">
              <a:noFill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Gill Sans MT"/>
                    <a:ea typeface="Gill Sans MT"/>
                    <a:cs typeface="Gill Sans MT"/>
                  </a:defRPr>
                </a:pPr>
                <a:endParaRPr lang="en-US"/>
              </a:p>
            </c:txPr>
            <c:showVal val="1"/>
          </c:dLbls>
          <c:cat>
            <c:strRef>
              <c:f>'[1]Chart Exercises 1'!$B$6:$B$17</c:f>
              <c:strCache>
                <c:ptCount val="12"/>
                <c:pt idx="0">
                  <c:v>Santana Moss</c:v>
                </c:pt>
                <c:pt idx="1">
                  <c:v>David Patten</c:v>
                </c:pt>
                <c:pt idx="2">
                  <c:v>Darnerien McCants</c:v>
                </c:pt>
                <c:pt idx="3">
                  <c:v>James Thrash</c:v>
                </c:pt>
                <c:pt idx="4">
                  <c:v>Taylor Jacobs</c:v>
                </c:pt>
                <c:pt idx="5">
                  <c:v>Kevin Dyson</c:v>
                </c:pt>
                <c:pt idx="6">
                  <c:v>Jimmy Farris</c:v>
                </c:pt>
                <c:pt idx="7">
                  <c:v>Chris Cooley</c:v>
                </c:pt>
                <c:pt idx="8">
                  <c:v>Robert Royal</c:v>
                </c:pt>
                <c:pt idx="9">
                  <c:v>Jabari Holloway</c:v>
                </c:pt>
                <c:pt idx="10">
                  <c:v>Mike Sellers</c:v>
                </c:pt>
                <c:pt idx="11">
                  <c:v>Billy Baber</c:v>
                </c:pt>
              </c:strCache>
            </c:strRef>
          </c:cat>
          <c:val>
            <c:numRef>
              <c:f>'[1]Chart Exercises 1'!$D$6:$D$17</c:f>
              <c:numCache>
                <c:formatCode>General</c:formatCode>
                <c:ptCount val="12"/>
                <c:pt idx="0">
                  <c:v>950</c:v>
                </c:pt>
                <c:pt idx="1">
                  <c:v>853</c:v>
                </c:pt>
                <c:pt idx="2">
                  <c:v>355</c:v>
                </c:pt>
                <c:pt idx="3">
                  <c:v>256</c:v>
                </c:pt>
                <c:pt idx="4">
                  <c:v>275</c:v>
                </c:pt>
                <c:pt idx="5">
                  <c:v>158</c:v>
                </c:pt>
                <c:pt idx="6">
                  <c:v>25</c:v>
                </c:pt>
                <c:pt idx="7">
                  <c:v>408</c:v>
                </c:pt>
                <c:pt idx="8">
                  <c:v>83</c:v>
                </c:pt>
                <c:pt idx="9">
                  <c:v>52</c:v>
                </c:pt>
                <c:pt idx="10">
                  <c:v>29</c:v>
                </c:pt>
                <c:pt idx="11">
                  <c:v>21</c:v>
                </c:pt>
              </c:numCache>
            </c:numRef>
          </c:val>
        </c:ser>
        <c:axId val="131653632"/>
        <c:axId val="131655168"/>
      </c:barChart>
      <c:catAx>
        <c:axId val="1316536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1655168"/>
        <c:crosses val="autoZero"/>
        <c:auto val="1"/>
        <c:lblAlgn val="ctr"/>
        <c:lblOffset val="0"/>
        <c:tickLblSkip val="1"/>
        <c:tickMarkSkip val="1"/>
      </c:catAx>
      <c:valAx>
        <c:axId val="131655168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_(* #,##0_);_(* \(#,##0\);_(* &quot;-&quot;??_);_(@_)" sourceLinked="0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1653632"/>
        <c:crosses val="autoZero"/>
        <c:crossBetween val="between"/>
        <c:majorUnit val="2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Gill Sans MT"/>
          <a:ea typeface="Gill Sans MT"/>
          <a:cs typeface="Gill Sans MT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>
        <c:manualLayout>
          <c:xMode val="edge"/>
          <c:yMode val="edge"/>
          <c:x val="0.41915260592425968"/>
          <c:y val="3.2500000000000001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950" b="0" i="0" u="none" strike="noStrike" baseline="0">
              <a:solidFill>
                <a:srgbClr val="000000"/>
              </a:solidFill>
              <a:latin typeface="Gill Sans MT"/>
              <a:ea typeface="Gill Sans MT"/>
              <a:cs typeface="Gill Sans MT"/>
            </a:defRPr>
          </a:pPr>
          <a:endParaRPr lang="en-US"/>
        </a:p>
      </c:txPr>
    </c:title>
    <c:view3D>
      <c:perspective val="0"/>
    </c:view3D>
    <c:plotArea>
      <c:layout>
        <c:manualLayout>
          <c:layoutTarget val="inner"/>
          <c:xMode val="edge"/>
          <c:yMode val="edge"/>
          <c:x val="6.9073836306843273E-2"/>
          <c:y val="0.35000042724661545"/>
          <c:w val="0.65463158499894603"/>
          <c:h val="0.41500050659241539"/>
        </c:manualLayout>
      </c:layout>
      <c:pie3DChart>
        <c:varyColors val="1"/>
        <c:ser>
          <c:idx val="1"/>
          <c:order val="0"/>
          <c:tx>
            <c:strRef>
              <c:f>'[1]Chart Exercises 1'!$E$5</c:f>
              <c:strCache>
                <c:ptCount val="1"/>
                <c:pt idx="0">
                  <c:v>Yards Per Catches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3333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99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DDDDDD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1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'[1]Chart Exercises 1'!$B$6:$B$17</c:f>
              <c:strCache>
                <c:ptCount val="12"/>
                <c:pt idx="0">
                  <c:v>Santana Moss</c:v>
                </c:pt>
                <c:pt idx="1">
                  <c:v>David Patten</c:v>
                </c:pt>
                <c:pt idx="2">
                  <c:v>Darnerien McCants</c:v>
                </c:pt>
                <c:pt idx="3">
                  <c:v>James Thrash</c:v>
                </c:pt>
                <c:pt idx="4">
                  <c:v>Taylor Jacobs</c:v>
                </c:pt>
                <c:pt idx="5">
                  <c:v>Kevin Dyson</c:v>
                </c:pt>
                <c:pt idx="6">
                  <c:v>Jimmy Farris</c:v>
                </c:pt>
                <c:pt idx="7">
                  <c:v>Chris Cooley</c:v>
                </c:pt>
                <c:pt idx="8">
                  <c:v>Robert Royal</c:v>
                </c:pt>
                <c:pt idx="9">
                  <c:v>Jabari Holloway</c:v>
                </c:pt>
                <c:pt idx="10">
                  <c:v>Mike Sellers</c:v>
                </c:pt>
                <c:pt idx="11">
                  <c:v>Billy Baber</c:v>
                </c:pt>
              </c:strCache>
            </c:strRef>
          </c:cat>
          <c:val>
            <c:numRef>
              <c:f>'[1]Chart Exercises 1'!$E$6:$E$17</c:f>
              <c:numCache>
                <c:formatCode>General</c:formatCode>
                <c:ptCount val="12"/>
                <c:pt idx="0">
                  <c:v>14.17910447761194</c:v>
                </c:pt>
                <c:pt idx="1">
                  <c:v>12.544117647058824</c:v>
                </c:pt>
                <c:pt idx="2">
                  <c:v>12.678571428571429</c:v>
                </c:pt>
                <c:pt idx="3">
                  <c:v>12.19047619047619</c:v>
                </c:pt>
                <c:pt idx="4">
                  <c:v>10.576923076923077</c:v>
                </c:pt>
                <c:pt idx="5">
                  <c:v>11.285714285714286</c:v>
                </c:pt>
                <c:pt idx="6">
                  <c:v>12.5</c:v>
                </c:pt>
                <c:pt idx="7">
                  <c:v>9.0666666666666664</c:v>
                </c:pt>
                <c:pt idx="8">
                  <c:v>10.375</c:v>
                </c:pt>
                <c:pt idx="9">
                  <c:v>10.4</c:v>
                </c:pt>
                <c:pt idx="10">
                  <c:v>14.5</c:v>
                </c:pt>
                <c:pt idx="11">
                  <c:v>10.5</c:v>
                </c:pt>
              </c:numCache>
            </c:numRef>
          </c:val>
        </c:ser>
      </c:pie3D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649987432889612"/>
          <c:y val="0.2125002624671917"/>
          <c:w val="0.20094208004219263"/>
          <c:h val="0.69250078740157484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70" b="0" i="0" u="none" strike="noStrike" baseline="0">
              <a:solidFill>
                <a:srgbClr val="000000"/>
              </a:solidFill>
              <a:latin typeface="Gill Sans MT"/>
              <a:ea typeface="Gill Sans MT"/>
              <a:cs typeface="Gill Sans MT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Gill Sans MT"/>
          <a:ea typeface="Gill Sans MT"/>
          <a:cs typeface="Gill Sans MT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1"/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r>
              <a:rPr lang="en-US"/>
              <a:t>Receivers' Yards Per Catches</a:t>
            </a:r>
          </a:p>
        </c:rich>
      </c:tx>
      <c:layout>
        <c:manualLayout>
          <c:xMode val="edge"/>
          <c:yMode val="edge"/>
          <c:x val="0.35423197492163011"/>
          <c:y val="3.194103194103194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084639498432603"/>
          <c:y val="0.14987714987714995"/>
          <c:w val="0.76959247648902862"/>
          <c:h val="0.81572481572481592"/>
        </c:manualLayout>
      </c:layout>
      <c:barChart>
        <c:barDir val="bar"/>
        <c:grouping val="clustered"/>
        <c:ser>
          <c:idx val="1"/>
          <c:order val="0"/>
          <c:tx>
            <c:strRef>
              <c:f>'[1]Chart Exercises 1'!$E$5</c:f>
              <c:strCache>
                <c:ptCount val="1"/>
                <c:pt idx="0">
                  <c:v>Yards Per Catches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Gill Sans MT"/>
                    <a:ea typeface="Gill Sans MT"/>
                    <a:cs typeface="Gill Sans MT"/>
                  </a:defRPr>
                </a:pPr>
                <a:endParaRPr lang="en-US"/>
              </a:p>
            </c:txPr>
            <c:showVal val="1"/>
          </c:dLbls>
          <c:cat>
            <c:strRef>
              <c:f>'[1]Chart Exercises 1'!$B$6:$B$17</c:f>
              <c:strCache>
                <c:ptCount val="12"/>
                <c:pt idx="0">
                  <c:v>Santana Moss</c:v>
                </c:pt>
                <c:pt idx="1">
                  <c:v>David Patten</c:v>
                </c:pt>
                <c:pt idx="2">
                  <c:v>Darnerien McCants</c:v>
                </c:pt>
                <c:pt idx="3">
                  <c:v>James Thrash</c:v>
                </c:pt>
                <c:pt idx="4">
                  <c:v>Taylor Jacobs</c:v>
                </c:pt>
                <c:pt idx="5">
                  <c:v>Kevin Dyson</c:v>
                </c:pt>
                <c:pt idx="6">
                  <c:v>Jimmy Farris</c:v>
                </c:pt>
                <c:pt idx="7">
                  <c:v>Chris Cooley</c:v>
                </c:pt>
                <c:pt idx="8">
                  <c:v>Robert Royal</c:v>
                </c:pt>
                <c:pt idx="9">
                  <c:v>Jabari Holloway</c:v>
                </c:pt>
                <c:pt idx="10">
                  <c:v>Mike Sellers</c:v>
                </c:pt>
                <c:pt idx="11">
                  <c:v>Billy Baber</c:v>
                </c:pt>
              </c:strCache>
            </c:strRef>
          </c:cat>
          <c:val>
            <c:numRef>
              <c:f>'[1]Chart Exercises 1'!$E$6:$E$17</c:f>
              <c:numCache>
                <c:formatCode>General</c:formatCode>
                <c:ptCount val="12"/>
                <c:pt idx="0">
                  <c:v>14.17910447761194</c:v>
                </c:pt>
                <c:pt idx="1">
                  <c:v>12.544117647058824</c:v>
                </c:pt>
                <c:pt idx="2">
                  <c:v>12.678571428571429</c:v>
                </c:pt>
                <c:pt idx="3">
                  <c:v>12.19047619047619</c:v>
                </c:pt>
                <c:pt idx="4">
                  <c:v>10.576923076923077</c:v>
                </c:pt>
                <c:pt idx="5">
                  <c:v>11.285714285714286</c:v>
                </c:pt>
                <c:pt idx="6">
                  <c:v>12.5</c:v>
                </c:pt>
                <c:pt idx="7">
                  <c:v>9.0666666666666664</c:v>
                </c:pt>
                <c:pt idx="8">
                  <c:v>10.375</c:v>
                </c:pt>
                <c:pt idx="9">
                  <c:v>10.4</c:v>
                </c:pt>
                <c:pt idx="10">
                  <c:v>14.5</c:v>
                </c:pt>
                <c:pt idx="11">
                  <c:v>10.5</c:v>
                </c:pt>
              </c:numCache>
            </c:numRef>
          </c:val>
        </c:ser>
        <c:gapWidth val="100"/>
        <c:axId val="132054400"/>
        <c:axId val="132273280"/>
      </c:barChart>
      <c:catAx>
        <c:axId val="13205440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2273280"/>
        <c:crosses val="autoZero"/>
        <c:auto val="1"/>
        <c:lblAlgn val="ctr"/>
        <c:lblOffset val="100"/>
        <c:tickLblSkip val="1"/>
        <c:tickMarkSkip val="1"/>
      </c:catAx>
      <c:valAx>
        <c:axId val="132273280"/>
        <c:scaling>
          <c:orientation val="minMax"/>
        </c:scaling>
        <c:delete val="1"/>
        <c:axPos val="b"/>
        <c:numFmt formatCode="General" sourceLinked="1"/>
        <c:tickLblPos val="nextTo"/>
        <c:crossAx val="13205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12700">
      <a:solidFill>
        <a:srgbClr val="C0C0C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Gill Sans MT"/>
          <a:ea typeface="Gill Sans MT"/>
          <a:cs typeface="Gill Sans MT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>
        <c:manualLayout>
          <c:xMode val="edge"/>
          <c:yMode val="edge"/>
          <c:x val="0.46394984326018807"/>
          <c:y val="3.2418952618453879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950" b="0" i="0" u="none" strike="noStrike" baseline="0">
              <a:solidFill>
                <a:srgbClr val="000000"/>
              </a:solidFill>
              <a:latin typeface="Gill Sans MT"/>
              <a:ea typeface="Gill Sans MT"/>
              <a:cs typeface="Gill Sans MT"/>
            </a:defRPr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0188087774294668"/>
          <c:y val="0.18952618453865341"/>
          <c:w val="0.73824451410658354"/>
          <c:h val="0.5062344139650875"/>
        </c:manualLayout>
      </c:layout>
      <c:lineChart>
        <c:grouping val="stacked"/>
        <c:ser>
          <c:idx val="1"/>
          <c:order val="0"/>
          <c:tx>
            <c:strRef>
              <c:f>'[1]Chart Exercises 1'!$C$5</c:f>
              <c:strCache>
                <c:ptCount val="1"/>
                <c:pt idx="0">
                  <c:v>Catches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'[1]Chart Exercises 1'!$B$6:$B$17</c:f>
              <c:strCache>
                <c:ptCount val="12"/>
                <c:pt idx="0">
                  <c:v>Santana Moss</c:v>
                </c:pt>
                <c:pt idx="1">
                  <c:v>David Patten</c:v>
                </c:pt>
                <c:pt idx="2">
                  <c:v>Darnerien McCants</c:v>
                </c:pt>
                <c:pt idx="3">
                  <c:v>James Thrash</c:v>
                </c:pt>
                <c:pt idx="4">
                  <c:v>Taylor Jacobs</c:v>
                </c:pt>
                <c:pt idx="5">
                  <c:v>Kevin Dyson</c:v>
                </c:pt>
                <c:pt idx="6">
                  <c:v>Jimmy Farris</c:v>
                </c:pt>
                <c:pt idx="7">
                  <c:v>Chris Cooley</c:v>
                </c:pt>
                <c:pt idx="8">
                  <c:v>Robert Royal</c:v>
                </c:pt>
                <c:pt idx="9">
                  <c:v>Jabari Holloway</c:v>
                </c:pt>
                <c:pt idx="10">
                  <c:v>Mike Sellers</c:v>
                </c:pt>
                <c:pt idx="11">
                  <c:v>Billy Baber</c:v>
                </c:pt>
              </c:strCache>
            </c:strRef>
          </c:cat>
          <c:val>
            <c:numRef>
              <c:f>'[1]Chart Exercises 1'!$C$6:$C$17</c:f>
              <c:numCache>
                <c:formatCode>General</c:formatCode>
                <c:ptCount val="12"/>
                <c:pt idx="0">
                  <c:v>67</c:v>
                </c:pt>
                <c:pt idx="1">
                  <c:v>68</c:v>
                </c:pt>
                <c:pt idx="2">
                  <c:v>28</c:v>
                </c:pt>
                <c:pt idx="3">
                  <c:v>21</c:v>
                </c:pt>
                <c:pt idx="4">
                  <c:v>26</c:v>
                </c:pt>
                <c:pt idx="5">
                  <c:v>14</c:v>
                </c:pt>
                <c:pt idx="6">
                  <c:v>2</c:v>
                </c:pt>
                <c:pt idx="7">
                  <c:v>45</c:v>
                </c:pt>
                <c:pt idx="8">
                  <c:v>8</c:v>
                </c:pt>
                <c:pt idx="9">
                  <c:v>5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</c:ser>
        <c:marker val="1"/>
        <c:axId val="132297472"/>
        <c:axId val="132299008"/>
      </c:lineChart>
      <c:catAx>
        <c:axId val="1322974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2299008"/>
        <c:crosses val="autoZero"/>
        <c:auto val="1"/>
        <c:lblAlgn val="ctr"/>
        <c:lblOffset val="100"/>
        <c:tickLblSkip val="1"/>
        <c:tickMarkSkip val="1"/>
      </c:catAx>
      <c:valAx>
        <c:axId val="13229900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22974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573667711598747"/>
          <c:y val="0.4139650872817956"/>
          <c:w val="0.13009404388714738"/>
          <c:h val="5.9850374064837904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70" b="0" i="0" u="none" strike="noStrike" baseline="0">
              <a:solidFill>
                <a:srgbClr val="000000"/>
              </a:solidFill>
              <a:latin typeface="Gill Sans MT"/>
              <a:ea typeface="Gill Sans MT"/>
              <a:cs typeface="Gill Sans MT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Gill Sans MT"/>
          <a:ea typeface="Gill Sans MT"/>
          <a:cs typeface="Gill Sans MT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r>
              <a:rPr lang="en-US"/>
              <a:t>Receiver's Total Catches</a:t>
            </a:r>
          </a:p>
        </c:rich>
      </c:tx>
      <c:layout>
        <c:manualLayout>
          <c:xMode val="edge"/>
          <c:yMode val="edge"/>
          <c:x val="0.377152456881857"/>
          <c:y val="3.241895261845387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9.702675235162421E-2"/>
          <c:y val="0.18952618453865341"/>
          <c:w val="0.88106550925749039"/>
          <c:h val="0.5062344139650875"/>
        </c:manualLayout>
      </c:layout>
      <c:barChart>
        <c:barDir val="col"/>
        <c:grouping val="clustered"/>
        <c:ser>
          <c:idx val="1"/>
          <c:order val="0"/>
          <c:tx>
            <c:strRef>
              <c:f>'[1]Chart Exercises 1'!$C$5</c:f>
              <c:strCache>
                <c:ptCount val="1"/>
                <c:pt idx="0">
                  <c:v>Catches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dPt>
            <c:idx val="7"/>
            <c:spPr>
              <a:solidFill>
                <a:srgbClr val="FF0000"/>
              </a:solidFill>
              <a:ln w="25400">
                <a:noFill/>
              </a:ln>
            </c:spPr>
          </c:dPt>
          <c:dLbls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50" b="1" i="0" u="none" strike="noStrike" baseline="0">
                      <a:solidFill>
                        <a:srgbClr val="000000"/>
                      </a:solidFill>
                      <a:latin typeface="Gill Sans MT"/>
                      <a:ea typeface="Gill Sans MT"/>
                      <a:cs typeface="Gill Sans MT"/>
                    </a:defRPr>
                  </a:pPr>
                  <a:endParaRPr lang="en-US"/>
                </a:p>
              </c:txPr>
              <c:showVal val="1"/>
            </c:dLbl>
            <c:delete val="1"/>
          </c:dLbls>
          <c:cat>
            <c:strRef>
              <c:f>'[1]Chart Exercises 1'!$B$6:$B$17</c:f>
              <c:strCache>
                <c:ptCount val="12"/>
                <c:pt idx="0">
                  <c:v>Santana Moss</c:v>
                </c:pt>
                <c:pt idx="1">
                  <c:v>David Patten</c:v>
                </c:pt>
                <c:pt idx="2">
                  <c:v>Darnerien McCants</c:v>
                </c:pt>
                <c:pt idx="3">
                  <c:v>James Thrash</c:v>
                </c:pt>
                <c:pt idx="4">
                  <c:v>Taylor Jacobs</c:v>
                </c:pt>
                <c:pt idx="5">
                  <c:v>Kevin Dyson</c:v>
                </c:pt>
                <c:pt idx="6">
                  <c:v>Jimmy Farris</c:v>
                </c:pt>
                <c:pt idx="7">
                  <c:v>Chris Cooley</c:v>
                </c:pt>
                <c:pt idx="8">
                  <c:v>Robert Royal</c:v>
                </c:pt>
                <c:pt idx="9">
                  <c:v>Jabari Holloway</c:v>
                </c:pt>
                <c:pt idx="10">
                  <c:v>Mike Sellers</c:v>
                </c:pt>
                <c:pt idx="11">
                  <c:v>Billy Baber</c:v>
                </c:pt>
              </c:strCache>
            </c:strRef>
          </c:cat>
          <c:val>
            <c:numRef>
              <c:f>'[1]Chart Exercises 1'!$C$6:$C$17</c:f>
              <c:numCache>
                <c:formatCode>General</c:formatCode>
                <c:ptCount val="12"/>
                <c:pt idx="0">
                  <c:v>67</c:v>
                </c:pt>
                <c:pt idx="1">
                  <c:v>68</c:v>
                </c:pt>
                <c:pt idx="2">
                  <c:v>28</c:v>
                </c:pt>
                <c:pt idx="3">
                  <c:v>21</c:v>
                </c:pt>
                <c:pt idx="4">
                  <c:v>26</c:v>
                </c:pt>
                <c:pt idx="5">
                  <c:v>14</c:v>
                </c:pt>
                <c:pt idx="6">
                  <c:v>2</c:v>
                </c:pt>
                <c:pt idx="7">
                  <c:v>45</c:v>
                </c:pt>
                <c:pt idx="8">
                  <c:v>8</c:v>
                </c:pt>
                <c:pt idx="9">
                  <c:v>5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</c:ser>
        <c:gapWidth val="100"/>
        <c:axId val="132201472"/>
        <c:axId val="132236032"/>
      </c:barChart>
      <c:catAx>
        <c:axId val="1322014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270000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2236032"/>
        <c:crosses val="autoZero"/>
        <c:auto val="1"/>
        <c:lblAlgn val="ctr"/>
        <c:lblOffset val="100"/>
        <c:tickLblSkip val="1"/>
        <c:tickMarkSkip val="1"/>
      </c:catAx>
      <c:valAx>
        <c:axId val="132236032"/>
        <c:scaling>
          <c:orientation val="minMax"/>
          <c:max val="75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Gill Sans MT"/>
                <a:ea typeface="Gill Sans MT"/>
                <a:cs typeface="Gill Sans MT"/>
              </a:defRPr>
            </a:pPr>
            <a:endParaRPr lang="en-US"/>
          </a:p>
        </c:txPr>
        <c:crossAx val="132201472"/>
        <c:crosses val="autoZero"/>
        <c:crossBetween val="between"/>
        <c:majorUnit val="25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Gill Sans MT"/>
          <a:ea typeface="Gill Sans MT"/>
          <a:cs typeface="Gill Sans MT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570707</xdr:colOff>
      <xdr:row>18</xdr:row>
      <xdr:rowOff>19843</xdr:rowOff>
    </xdr:from>
    <xdr:to>
      <xdr:col>1</xdr:col>
      <xdr:colOff>572295</xdr:colOff>
      <xdr:row>19</xdr:row>
      <xdr:rowOff>793</xdr:rowOff>
    </xdr:to>
    <xdr:cxnSp macro="">
      <xdr:nvCxnSpPr>
        <xdr:cNvPr id="3" name="Straight Arrow Connector 2"/>
        <xdr:cNvCxnSpPr/>
      </xdr:nvCxnSpPr>
      <xdr:spPr>
        <a:xfrm rot="5400000">
          <a:off x="2128838" y="3890962"/>
          <a:ext cx="180975" cy="158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17</xdr:row>
      <xdr:rowOff>95250</xdr:rowOff>
    </xdr:from>
    <xdr:to>
      <xdr:col>3</xdr:col>
      <xdr:colOff>47625</xdr:colOff>
      <xdr:row>21</xdr:row>
      <xdr:rowOff>38100</xdr:rowOff>
    </xdr:to>
    <xdr:cxnSp macro="">
      <xdr:nvCxnSpPr>
        <xdr:cNvPr id="10" name="Curved Connector 9"/>
        <xdr:cNvCxnSpPr/>
      </xdr:nvCxnSpPr>
      <xdr:spPr>
        <a:xfrm rot="16200000" flipH="1">
          <a:off x="3038475" y="4029075"/>
          <a:ext cx="742950" cy="38100"/>
        </a:xfrm>
        <a:prstGeom prst="curvedConnector3">
          <a:avLst>
            <a:gd name="adj1" fmla="val 50000"/>
          </a:avLst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0</xdr:row>
      <xdr:rowOff>333374</xdr:rowOff>
    </xdr:from>
    <xdr:to>
      <xdr:col>5</xdr:col>
      <xdr:colOff>590549</xdr:colOff>
      <xdr:row>3</xdr:row>
      <xdr:rowOff>95250</xdr:rowOff>
    </xdr:to>
    <xdr:cxnSp macro="">
      <xdr:nvCxnSpPr>
        <xdr:cNvPr id="3" name="Straight Arrow Connector 2"/>
        <xdr:cNvCxnSpPr/>
      </xdr:nvCxnSpPr>
      <xdr:spPr>
        <a:xfrm rot="16200000" flipH="1">
          <a:off x="5800724" y="571499"/>
          <a:ext cx="485776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762000</xdr:colOff>
      <xdr:row>1</xdr:row>
      <xdr:rowOff>9524</xdr:rowOff>
    </xdr:from>
    <xdr:to>
      <xdr:col>11</xdr:col>
      <xdr:colOff>781050</xdr:colOff>
      <xdr:row>3</xdr:row>
      <xdr:rowOff>114300</xdr:rowOff>
    </xdr:to>
    <xdr:cxnSp macro="">
      <xdr:nvCxnSpPr>
        <xdr:cNvPr id="5" name="Straight Arrow Connector 4"/>
        <xdr:cNvCxnSpPr/>
      </xdr:nvCxnSpPr>
      <xdr:spPr>
        <a:xfrm rot="16200000" flipH="1">
          <a:off x="11806237" y="585787"/>
          <a:ext cx="485776" cy="19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3</xdr:row>
      <xdr:rowOff>38100</xdr:rowOff>
    </xdr:from>
    <xdr:to>
      <xdr:col>8</xdr:col>
      <xdr:colOff>219075</xdr:colOff>
      <xdr:row>22</xdr:row>
      <xdr:rowOff>152400</xdr:rowOff>
    </xdr:to>
    <xdr:graphicFrame macro="">
      <xdr:nvGraphicFramePr>
        <xdr:cNvPr id="30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409575</xdr:colOff>
      <xdr:row>3</xdr:row>
      <xdr:rowOff>38100</xdr:rowOff>
    </xdr:from>
    <xdr:to>
      <xdr:col>18</xdr:col>
      <xdr:colOff>381000</xdr:colOff>
      <xdr:row>22</xdr:row>
      <xdr:rowOff>152400</xdr:rowOff>
    </xdr:to>
    <xdr:graphicFrame macro="">
      <xdr:nvGraphicFramePr>
        <xdr:cNvPr id="30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26</xdr:row>
      <xdr:rowOff>19050</xdr:rowOff>
    </xdr:from>
    <xdr:to>
      <xdr:col>8</xdr:col>
      <xdr:colOff>257175</xdr:colOff>
      <xdr:row>46</xdr:row>
      <xdr:rowOff>19050</xdr:rowOff>
    </xdr:to>
    <xdr:graphicFrame macro="">
      <xdr:nvGraphicFramePr>
        <xdr:cNvPr id="307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390525</xdr:colOff>
      <xdr:row>26</xdr:row>
      <xdr:rowOff>0</xdr:rowOff>
    </xdr:from>
    <xdr:to>
      <xdr:col>18</xdr:col>
      <xdr:colOff>371475</xdr:colOff>
      <xdr:row>46</xdr:row>
      <xdr:rowOff>66675</xdr:rowOff>
    </xdr:to>
    <xdr:graphicFrame macro="">
      <xdr:nvGraphicFramePr>
        <xdr:cNvPr id="307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104775</xdr:colOff>
      <xdr:row>49</xdr:row>
      <xdr:rowOff>57150</xdr:rowOff>
    </xdr:from>
    <xdr:to>
      <xdr:col>8</xdr:col>
      <xdr:colOff>257175</xdr:colOff>
      <xdr:row>69</xdr:row>
      <xdr:rowOff>66675</xdr:rowOff>
    </xdr:to>
    <xdr:graphicFrame macro="">
      <xdr:nvGraphicFramePr>
        <xdr:cNvPr id="307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409575</xdr:colOff>
      <xdr:row>49</xdr:row>
      <xdr:rowOff>38100</xdr:rowOff>
    </xdr:from>
    <xdr:to>
      <xdr:col>18</xdr:col>
      <xdr:colOff>400050</xdr:colOff>
      <xdr:row>69</xdr:row>
      <xdr:rowOff>47625</xdr:rowOff>
    </xdr:to>
    <xdr:graphicFrame macro="">
      <xdr:nvGraphicFramePr>
        <xdr:cNvPr id="307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chin.pal/AppData/Local/Temp/Excel%20Training%20with%20Keyboard%20Prctic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utline"/>
      <sheetName val="Keyboard Shortcuts 1 (PC)"/>
      <sheetName val="Keyboard Shortcuts 2 (PC)"/>
      <sheetName val="KeyboardShortcuts (Mac)"/>
      <sheetName val="Keyboard Exercise 1"/>
      <sheetName val="Keyboard Exercise 2"/>
      <sheetName val="Keyboard Exercise 3"/>
      <sheetName val="Keyboard Exercise 4"/>
      <sheetName val="Keyboard Exercise 5"/>
      <sheetName val="Absolute vs Relative References"/>
      <sheetName val="Find and Replace"/>
      <sheetName val="Date and Time Basics"/>
      <sheetName val="Functions 1"/>
      <sheetName val="Functions 2"/>
      <sheetName val="Text Functions 1"/>
      <sheetName val="Text Functions 2"/>
      <sheetName val="Text Function Exercises 1"/>
      <sheetName val="Text Function Exercises 2"/>
      <sheetName val="Vlookup 1"/>
      <sheetName val="Vlookup Exercises 1"/>
      <sheetName val="Vlookup Exercises 2"/>
      <sheetName val="Vlookup Exercises 3"/>
      <sheetName val="Data Filters"/>
      <sheetName val="Data Filters Exercises 1"/>
      <sheetName val="Data Filters Exercises 2"/>
      <sheetName val="Data Filters Exercises 3"/>
      <sheetName val="In-cell graphics"/>
      <sheetName val="Conditional Format"/>
      <sheetName val="CondFormat Example 1"/>
      <sheetName val="CondFormat Example 2"/>
      <sheetName val="CondFormat Example 3"/>
      <sheetName val="CondFormat Example 4"/>
      <sheetName val="CondFormat Exercise 1"/>
      <sheetName val="Chart Exercises 1"/>
      <sheetName val="Charts Exercises 2"/>
      <sheetName val="Charts Exercises 3"/>
      <sheetName val="Charts Exercises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5">
          <cell r="C5" t="str">
            <v>Catches</v>
          </cell>
          <cell r="D5" t="str">
            <v>Yards</v>
          </cell>
          <cell r="E5" t="str">
            <v>Yards Per Catches</v>
          </cell>
        </row>
        <row r="6">
          <cell r="B6" t="str">
            <v>Santana Moss</v>
          </cell>
          <cell r="C6">
            <v>67</v>
          </cell>
          <cell r="D6">
            <v>950</v>
          </cell>
          <cell r="E6">
            <v>14.17910447761194</v>
          </cell>
        </row>
        <row r="7">
          <cell r="B7" t="str">
            <v>David Patten</v>
          </cell>
          <cell r="C7">
            <v>68</v>
          </cell>
          <cell r="D7">
            <v>853</v>
          </cell>
          <cell r="E7">
            <v>12.544117647058824</v>
          </cell>
        </row>
        <row r="8">
          <cell r="B8" t="str">
            <v>Darnerien McCants</v>
          </cell>
          <cell r="C8">
            <v>28</v>
          </cell>
          <cell r="D8">
            <v>355</v>
          </cell>
          <cell r="E8">
            <v>12.678571428571429</v>
          </cell>
        </row>
        <row r="9">
          <cell r="B9" t="str">
            <v>James Thrash</v>
          </cell>
          <cell r="C9">
            <v>21</v>
          </cell>
          <cell r="D9">
            <v>256</v>
          </cell>
          <cell r="E9">
            <v>12.19047619047619</v>
          </cell>
        </row>
        <row r="10">
          <cell r="B10" t="str">
            <v>Taylor Jacobs</v>
          </cell>
          <cell r="C10">
            <v>26</v>
          </cell>
          <cell r="D10">
            <v>275</v>
          </cell>
          <cell r="E10">
            <v>10.576923076923077</v>
          </cell>
        </row>
        <row r="11">
          <cell r="B11" t="str">
            <v>Kevin Dyson</v>
          </cell>
          <cell r="C11">
            <v>14</v>
          </cell>
          <cell r="D11">
            <v>158</v>
          </cell>
          <cell r="E11">
            <v>11.285714285714286</v>
          </cell>
        </row>
        <row r="12">
          <cell r="B12" t="str">
            <v>Jimmy Farris</v>
          </cell>
          <cell r="C12">
            <v>2</v>
          </cell>
          <cell r="D12">
            <v>25</v>
          </cell>
          <cell r="E12">
            <v>12.5</v>
          </cell>
        </row>
        <row r="13">
          <cell r="B13" t="str">
            <v>Chris Cooley</v>
          </cell>
          <cell r="C13">
            <v>45</v>
          </cell>
          <cell r="D13">
            <v>408</v>
          </cell>
          <cell r="E13">
            <v>9.0666666666666664</v>
          </cell>
        </row>
        <row r="14">
          <cell r="B14" t="str">
            <v>Robert Royal</v>
          </cell>
          <cell r="C14">
            <v>8</v>
          </cell>
          <cell r="D14">
            <v>83</v>
          </cell>
          <cell r="E14">
            <v>10.375</v>
          </cell>
        </row>
        <row r="15">
          <cell r="B15" t="str">
            <v>Jabari Holloway</v>
          </cell>
          <cell r="C15">
            <v>5</v>
          </cell>
          <cell r="D15">
            <v>52</v>
          </cell>
          <cell r="E15">
            <v>10.4</v>
          </cell>
        </row>
        <row r="16">
          <cell r="B16" t="str">
            <v>Mike Sellers</v>
          </cell>
          <cell r="C16">
            <v>2</v>
          </cell>
          <cell r="D16">
            <v>29</v>
          </cell>
          <cell r="E16">
            <v>14.5</v>
          </cell>
        </row>
        <row r="17">
          <cell r="B17" t="str">
            <v>Billy Baber</v>
          </cell>
          <cell r="C17">
            <v>2</v>
          </cell>
          <cell r="D17">
            <v>21</v>
          </cell>
          <cell r="E17">
            <v>10.5</v>
          </cell>
        </row>
      </sheetData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http://need3.webnode.in/contact-us/" TargetMode="External"/><Relationship Id="rId1" Type="http://schemas.openxmlformats.org/officeDocument/2006/relationships/hyperlink" Target="mailto:sachin.pal@gcbservices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FFFF00"/>
  </sheetPr>
  <dimension ref="D1:H11"/>
  <sheetViews>
    <sheetView workbookViewId="0">
      <selection activeCell="G9" sqref="G9"/>
    </sheetView>
  </sheetViews>
  <sheetFormatPr defaultRowHeight="15"/>
  <cols>
    <col min="1" max="3" width="9.140625" style="12"/>
    <col min="4" max="4" width="14.42578125" style="12" bestFit="1" customWidth="1"/>
    <col min="5" max="5" width="28.85546875" style="12" customWidth="1"/>
    <col min="6" max="16384" width="9.140625" style="12"/>
  </cols>
  <sheetData>
    <row r="1" spans="4:8" ht="15.75" thickBot="1"/>
    <row r="2" spans="4:8" ht="27" thickBot="1">
      <c r="D2" s="173" t="s">
        <v>232</v>
      </c>
      <c r="E2" s="174"/>
      <c r="F2" s="174"/>
      <c r="G2" s="174"/>
      <c r="H2" s="175"/>
    </row>
    <row r="4" spans="4:8" ht="15.75" thickBot="1"/>
    <row r="5" spans="4:8" ht="15.75" thickBot="1">
      <c r="D5" s="13" t="s">
        <v>117</v>
      </c>
      <c r="E5" s="82"/>
    </row>
    <row r="6" spans="4:8" ht="15.75" thickBot="1"/>
    <row r="7" spans="4:8" ht="15.75" thickBot="1">
      <c r="D7" s="13" t="s">
        <v>118</v>
      </c>
      <c r="E7" s="79">
        <f ca="1">NOW()</f>
        <v>42801.40346898148</v>
      </c>
    </row>
    <row r="10" spans="4:8">
      <c r="E10" s="78"/>
    </row>
    <row r="11" spans="4:8">
      <c r="E11"/>
    </row>
  </sheetData>
  <mergeCells count="1">
    <mergeCell ref="D2:H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9">
    <tabColor theme="0" tint="-0.249977111117893"/>
  </sheetPr>
  <dimension ref="A1:J49"/>
  <sheetViews>
    <sheetView workbookViewId="0">
      <selection activeCell="I9" sqref="I9"/>
    </sheetView>
  </sheetViews>
  <sheetFormatPr defaultRowHeight="15"/>
  <cols>
    <col min="1" max="1" width="9.140625" style="71"/>
    <col min="2" max="2" width="16.28515625" style="71" bestFit="1" customWidth="1"/>
    <col min="3" max="4" width="9.140625" style="71"/>
    <col min="5" max="5" width="17.7109375" style="72" bestFit="1" customWidth="1"/>
    <col min="6" max="16384" width="9.140625" style="71"/>
  </cols>
  <sheetData>
    <row r="1" spans="1:10" ht="21.75">
      <c r="A1" s="70" t="s">
        <v>198</v>
      </c>
    </row>
    <row r="2" spans="1:10" ht="15.75">
      <c r="B2" s="73"/>
    </row>
    <row r="3" spans="1:10" s="74" customFormat="1" ht="19.5">
      <c r="B3" s="75" t="s">
        <v>199</v>
      </c>
      <c r="E3" s="76"/>
      <c r="J3" s="75" t="s">
        <v>200</v>
      </c>
    </row>
    <row r="5" spans="1:10">
      <c r="B5" s="77" t="s">
        <v>201</v>
      </c>
      <c r="C5" s="77" t="s">
        <v>202</v>
      </c>
      <c r="D5" s="77" t="s">
        <v>203</v>
      </c>
      <c r="E5" s="77" t="s">
        <v>204</v>
      </c>
    </row>
    <row r="6" spans="1:10">
      <c r="B6" s="71" t="s">
        <v>205</v>
      </c>
      <c r="C6" s="71">
        <v>67</v>
      </c>
      <c r="D6" s="71">
        <v>950</v>
      </c>
      <c r="E6" s="72">
        <f t="shared" ref="E6:E17" si="0">D6/C6</f>
        <v>14.17910447761194</v>
      </c>
    </row>
    <row r="7" spans="1:10">
      <c r="B7" s="71" t="s">
        <v>206</v>
      </c>
      <c r="C7" s="71">
        <v>68</v>
      </c>
      <c r="D7" s="71">
        <v>853</v>
      </c>
      <c r="E7" s="72">
        <f t="shared" si="0"/>
        <v>12.544117647058824</v>
      </c>
    </row>
    <row r="8" spans="1:10">
      <c r="B8" s="71" t="s">
        <v>207</v>
      </c>
      <c r="C8" s="71">
        <v>28</v>
      </c>
      <c r="D8" s="71">
        <v>355</v>
      </c>
      <c r="E8" s="72">
        <f t="shared" si="0"/>
        <v>12.678571428571429</v>
      </c>
    </row>
    <row r="9" spans="1:10">
      <c r="B9" s="71" t="s">
        <v>208</v>
      </c>
      <c r="C9" s="71">
        <v>21</v>
      </c>
      <c r="D9" s="71">
        <v>256</v>
      </c>
      <c r="E9" s="72">
        <f t="shared" si="0"/>
        <v>12.19047619047619</v>
      </c>
    </row>
    <row r="10" spans="1:10">
      <c r="B10" s="71" t="s">
        <v>209</v>
      </c>
      <c r="C10" s="71">
        <v>26</v>
      </c>
      <c r="D10" s="71">
        <v>275</v>
      </c>
      <c r="E10" s="72">
        <f t="shared" si="0"/>
        <v>10.576923076923077</v>
      </c>
    </row>
    <row r="11" spans="1:10">
      <c r="B11" s="71" t="s">
        <v>210</v>
      </c>
      <c r="C11" s="71">
        <v>14</v>
      </c>
      <c r="D11" s="71">
        <v>158</v>
      </c>
      <c r="E11" s="72">
        <f t="shared" si="0"/>
        <v>11.285714285714286</v>
      </c>
    </row>
    <row r="12" spans="1:10">
      <c r="B12" s="71" t="s">
        <v>211</v>
      </c>
      <c r="C12" s="71">
        <v>2</v>
      </c>
      <c r="D12" s="71">
        <v>25</v>
      </c>
      <c r="E12" s="72">
        <f t="shared" si="0"/>
        <v>12.5</v>
      </c>
    </row>
    <row r="13" spans="1:10">
      <c r="B13" s="71" t="s">
        <v>212</v>
      </c>
      <c r="C13" s="71">
        <v>45</v>
      </c>
      <c r="D13" s="71">
        <v>408</v>
      </c>
      <c r="E13" s="72">
        <f t="shared" si="0"/>
        <v>9.0666666666666664</v>
      </c>
    </row>
    <row r="14" spans="1:10">
      <c r="B14" s="71" t="s">
        <v>213</v>
      </c>
      <c r="C14" s="71">
        <v>8</v>
      </c>
      <c r="D14" s="71">
        <v>83</v>
      </c>
      <c r="E14" s="72">
        <f t="shared" si="0"/>
        <v>10.375</v>
      </c>
    </row>
    <row r="15" spans="1:10">
      <c r="B15" s="71" t="s">
        <v>214</v>
      </c>
      <c r="C15" s="71">
        <v>5</v>
      </c>
      <c r="D15" s="71">
        <v>52</v>
      </c>
      <c r="E15" s="72">
        <f t="shared" si="0"/>
        <v>10.4</v>
      </c>
    </row>
    <row r="16" spans="1:10">
      <c r="B16" s="71" t="s">
        <v>215</v>
      </c>
      <c r="C16" s="71">
        <v>2</v>
      </c>
      <c r="D16" s="71">
        <v>29</v>
      </c>
      <c r="E16" s="72">
        <f t="shared" si="0"/>
        <v>14.5</v>
      </c>
    </row>
    <row r="17" spans="2:10">
      <c r="B17" s="71" t="s">
        <v>216</v>
      </c>
      <c r="C17" s="71">
        <v>2</v>
      </c>
      <c r="D17" s="71">
        <v>21</v>
      </c>
      <c r="E17" s="72">
        <f t="shared" si="0"/>
        <v>10.5</v>
      </c>
    </row>
    <row r="25" spans="2:10" ht="19.5">
      <c r="B25" s="75"/>
      <c r="J25" s="75"/>
    </row>
    <row r="26" spans="2:10" ht="19.5">
      <c r="B26" s="75" t="s">
        <v>199</v>
      </c>
      <c r="J26" s="75" t="s">
        <v>200</v>
      </c>
    </row>
    <row r="49" spans="2:10" ht="19.5">
      <c r="B49" s="75" t="s">
        <v>199</v>
      </c>
      <c r="J49" s="75" t="s">
        <v>200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0"/>
  <dimension ref="C1:Y39"/>
  <sheetViews>
    <sheetView workbookViewId="0">
      <selection activeCell="G36" sqref="G36"/>
    </sheetView>
  </sheetViews>
  <sheetFormatPr defaultRowHeight="15"/>
  <cols>
    <col min="1" max="2" width="9.140625" style="32"/>
    <col min="3" max="3" width="6.85546875" style="32" customWidth="1"/>
    <col min="4" max="4" width="15.5703125" style="32" bestFit="1" customWidth="1"/>
    <col min="5" max="5" width="19.85546875" style="32" customWidth="1"/>
    <col min="6" max="6" width="4" style="32" customWidth="1"/>
    <col min="7" max="7" width="20.5703125" style="32" customWidth="1"/>
    <col min="8" max="8" width="8.140625" style="32" customWidth="1"/>
    <col min="9" max="9" width="14.7109375" style="32" customWidth="1"/>
    <col min="10" max="10" width="7.85546875" style="32" customWidth="1"/>
    <col min="11" max="11" width="10.7109375" style="32" bestFit="1" customWidth="1"/>
    <col min="12" max="12" width="15" style="32" bestFit="1" customWidth="1"/>
    <col min="13" max="16384" width="9.140625" style="32"/>
  </cols>
  <sheetData>
    <row r="1" spans="3:25" ht="52.5" customHeight="1" thickBot="1">
      <c r="C1" s="28"/>
      <c r="D1" s="195" t="s">
        <v>88</v>
      </c>
      <c r="E1" s="196"/>
      <c r="F1" s="196"/>
      <c r="G1" s="196"/>
      <c r="H1" s="197"/>
      <c r="I1" s="29"/>
      <c r="J1" s="29"/>
      <c r="K1" s="30" t="s">
        <v>105</v>
      </c>
      <c r="L1" s="80" t="str">
        <f>IF(L3&gt;=75%,"Passed",IF(AND(L3&lt;=74%,L3&gt;=45%),"Average",IF(L3&lt;45%,"Rejected",0)))</f>
        <v>Rejected</v>
      </c>
      <c r="M1" s="31"/>
      <c r="P1" s="81">
        <f>SUM(G8:G45)</f>
        <v>0</v>
      </c>
      <c r="Y1" s="32" t="s">
        <v>106</v>
      </c>
    </row>
    <row r="2" spans="3:25" ht="9" customHeight="1" thickBot="1">
      <c r="C2" s="33"/>
      <c r="D2" s="34"/>
      <c r="E2" s="34"/>
      <c r="F2" s="34"/>
      <c r="G2" s="34"/>
      <c r="H2" s="34"/>
      <c r="I2" s="34"/>
      <c r="J2" s="34"/>
      <c r="K2" s="34"/>
      <c r="L2" s="34"/>
      <c r="M2" s="35"/>
      <c r="Y2" s="32" t="s">
        <v>107</v>
      </c>
    </row>
    <row r="3" spans="3:25" ht="15.75" thickBot="1">
      <c r="C3" s="33"/>
      <c r="D3" s="36" t="s">
        <v>87</v>
      </c>
      <c r="E3" s="37"/>
      <c r="F3" s="205">
        <f>'Enter Basic Details'!E5</f>
        <v>0</v>
      </c>
      <c r="G3" s="206"/>
      <c r="H3" s="207"/>
      <c r="I3" s="34"/>
      <c r="J3" s="34"/>
      <c r="K3" s="38" t="s">
        <v>110</v>
      </c>
      <c r="L3" s="39">
        <f>P1/80</f>
        <v>0</v>
      </c>
      <c r="M3" s="35"/>
      <c r="Y3" s="32" t="s">
        <v>108</v>
      </c>
    </row>
    <row r="4" spans="3:25" ht="9" customHeight="1">
      <c r="C4" s="40">
        <f>SUM(G8:G30)</f>
        <v>0</v>
      </c>
      <c r="D4" s="34"/>
      <c r="E4" s="34"/>
      <c r="F4" s="34"/>
      <c r="G4" s="34"/>
      <c r="H4" s="34"/>
      <c r="I4" s="34"/>
      <c r="J4" s="34"/>
      <c r="K4" s="34"/>
      <c r="L4" s="34"/>
      <c r="M4" s="35"/>
    </row>
    <row r="5" spans="3:25" ht="4.5" customHeight="1" thickBot="1">
      <c r="C5" s="41"/>
      <c r="D5" s="42"/>
      <c r="E5" s="42"/>
      <c r="F5" s="42"/>
      <c r="G5" s="42"/>
      <c r="H5" s="42"/>
      <c r="I5" s="42"/>
      <c r="J5" s="42"/>
      <c r="K5" s="42"/>
      <c r="L5" s="42"/>
      <c r="M5" s="43"/>
    </row>
    <row r="6" spans="3:25" ht="16.5" thickBot="1">
      <c r="C6" s="33"/>
      <c r="D6" s="127" t="s">
        <v>118</v>
      </c>
      <c r="E6" s="128">
        <f ca="1">'Enter Basic Details'!E7</f>
        <v>42801.40346898148</v>
      </c>
      <c r="F6" s="34"/>
      <c r="G6" s="44" t="s">
        <v>109</v>
      </c>
      <c r="H6" s="34"/>
      <c r="I6" s="44" t="s">
        <v>98</v>
      </c>
      <c r="J6" s="34"/>
      <c r="K6" s="203" t="s">
        <v>99</v>
      </c>
      <c r="L6" s="204"/>
      <c r="M6" s="35"/>
    </row>
    <row r="7" spans="3:25" ht="15.75" thickBot="1">
      <c r="C7" s="33"/>
      <c r="D7" s="34"/>
      <c r="E7" s="34"/>
      <c r="F7" s="34"/>
      <c r="G7" s="34"/>
      <c r="H7" s="34"/>
      <c r="I7" s="34"/>
      <c r="J7" s="34"/>
      <c r="K7" s="34"/>
      <c r="L7" s="34"/>
      <c r="M7" s="35"/>
    </row>
    <row r="8" spans="3:25" ht="15.75" thickBot="1">
      <c r="C8" s="33"/>
      <c r="D8" s="198" t="s">
        <v>89</v>
      </c>
      <c r="E8" s="199"/>
      <c r="F8" s="34"/>
      <c r="G8" s="129">
        <f>IF(Vlookup!I7=23.75,5,0)</f>
        <v>0</v>
      </c>
      <c r="H8" s="34"/>
      <c r="I8" s="45" t="str">
        <f>IF(G8&gt;=4,"A",IF(G8=3,"B","C"))</f>
        <v>C</v>
      </c>
      <c r="J8" s="34"/>
      <c r="K8" s="200" t="str">
        <f>IF(I8="C","Don't have knowledge",IF(I8="B","Need Practice"," "))</f>
        <v>Don't have knowledge</v>
      </c>
      <c r="L8" s="201"/>
      <c r="M8" s="202"/>
    </row>
    <row r="9" spans="3:25" ht="13.5" customHeight="1" thickBot="1">
      <c r="C9" s="33"/>
      <c r="D9" s="34"/>
      <c r="E9" s="34"/>
      <c r="F9" s="34"/>
      <c r="G9" s="46"/>
      <c r="H9" s="34"/>
      <c r="I9" s="47"/>
      <c r="J9" s="34"/>
      <c r="K9" s="34"/>
      <c r="L9" s="34"/>
      <c r="M9" s="35"/>
    </row>
    <row r="10" spans="3:25" ht="15.75" thickBot="1">
      <c r="C10" s="33"/>
      <c r="D10" s="198" t="s">
        <v>90</v>
      </c>
      <c r="E10" s="199"/>
      <c r="F10" s="34"/>
      <c r="G10" s="129">
        <f>IF(HLookup!F11=23.43,5,0)</f>
        <v>0</v>
      </c>
      <c r="H10" s="34"/>
      <c r="I10" s="45" t="str">
        <f>IF(G10&gt;=4,"A","C")</f>
        <v>C</v>
      </c>
      <c r="J10" s="34"/>
      <c r="K10" s="200" t="str">
        <f>IF(I10="C","Don't have knowledge",IF(I10="B","Need Practice"," "))</f>
        <v>Don't have knowledge</v>
      </c>
      <c r="L10" s="201"/>
      <c r="M10" s="202"/>
    </row>
    <row r="11" spans="3:25" ht="13.5" customHeight="1" thickBot="1">
      <c r="C11" s="33"/>
      <c r="D11" s="34"/>
      <c r="E11" s="34"/>
      <c r="F11" s="34"/>
      <c r="G11" s="46"/>
      <c r="H11" s="34"/>
      <c r="I11" s="47"/>
      <c r="J11" s="34"/>
      <c r="K11" s="34"/>
      <c r="L11" s="34"/>
      <c r="M11" s="35"/>
    </row>
    <row r="12" spans="3:25" ht="15.75" thickBot="1">
      <c r="C12" s="33"/>
      <c r="D12" s="198" t="s">
        <v>93</v>
      </c>
      <c r="E12" s="199"/>
      <c r="F12" s="34"/>
      <c r="G12" s="129">
        <f>IF('Sum &amp; Count - If'!B18=15,5,0)</f>
        <v>0</v>
      </c>
      <c r="H12" s="34"/>
      <c r="I12" s="45" t="str">
        <f>IF(G12&gt;=4,"A","C")</f>
        <v>C</v>
      </c>
      <c r="J12" s="34"/>
      <c r="K12" s="200" t="str">
        <f>IF(I12="C","Don't have knowledge",IF(I12="B","Need Practice"," "))</f>
        <v>Don't have knowledge</v>
      </c>
      <c r="L12" s="201"/>
      <c r="M12" s="202"/>
    </row>
    <row r="13" spans="3:25" ht="13.5" customHeight="1" thickBot="1">
      <c r="C13" s="33"/>
      <c r="D13" s="34"/>
      <c r="E13" s="34"/>
      <c r="F13" s="34"/>
      <c r="G13" s="46"/>
      <c r="H13" s="34"/>
      <c r="I13" s="47"/>
      <c r="J13" s="34"/>
      <c r="K13" s="34"/>
      <c r="L13" s="34"/>
      <c r="M13" s="35"/>
    </row>
    <row r="14" spans="3:25" ht="15.75" thickBot="1">
      <c r="C14" s="33"/>
      <c r="D14" s="198" t="s">
        <v>94</v>
      </c>
      <c r="E14" s="199"/>
      <c r="F14" s="34"/>
      <c r="G14" s="129">
        <f>IF('Sum &amp; Count - If'!C18=929.74,5,0)</f>
        <v>0</v>
      </c>
      <c r="H14" s="34"/>
      <c r="I14" s="45" t="str">
        <f>IF(G14&gt;=4,"A","C")</f>
        <v>C</v>
      </c>
      <c r="J14" s="34"/>
      <c r="K14" s="200" t="str">
        <f>IF(I14="C","Don't have knowledge",IF(I14="B","Need Practice"," "))</f>
        <v>Don't have knowledge</v>
      </c>
      <c r="L14" s="201"/>
      <c r="M14" s="202"/>
    </row>
    <row r="15" spans="3:25" ht="13.5" customHeight="1" thickBot="1">
      <c r="C15" s="33"/>
      <c r="D15" s="34"/>
      <c r="E15" s="34"/>
      <c r="F15" s="34"/>
      <c r="G15" s="46"/>
      <c r="H15" s="34"/>
      <c r="I15" s="47"/>
      <c r="J15" s="34"/>
      <c r="K15" s="34"/>
      <c r="L15" s="34"/>
      <c r="M15" s="35"/>
    </row>
    <row r="16" spans="3:25" ht="15.75" thickBot="1">
      <c r="C16" s="33"/>
      <c r="D16" s="198" t="s">
        <v>91</v>
      </c>
      <c r="E16" s="199"/>
      <c r="F16" s="34"/>
      <c r="G16" s="129">
        <f>IF('Sum &amp; Count - If'!H10=15,5,0)</f>
        <v>0</v>
      </c>
      <c r="H16" s="34"/>
      <c r="I16" s="45" t="str">
        <f>IF(G16&gt;=4,"A","C")</f>
        <v>C</v>
      </c>
      <c r="J16" s="34"/>
      <c r="K16" s="200" t="str">
        <f>IF(I16="C","Don't have knowledge",IF(I16="B","Need Practice"," "))</f>
        <v>Don't have knowledge</v>
      </c>
      <c r="L16" s="201"/>
      <c r="M16" s="202"/>
    </row>
    <row r="17" spans="3:13" ht="13.5" customHeight="1" thickBot="1">
      <c r="C17" s="33"/>
      <c r="D17" s="34"/>
      <c r="E17" s="34"/>
      <c r="F17" s="34"/>
      <c r="G17" s="46"/>
      <c r="H17" s="34"/>
      <c r="I17" s="47"/>
      <c r="J17" s="34"/>
      <c r="K17" s="34"/>
      <c r="L17" s="34"/>
      <c r="M17" s="35"/>
    </row>
    <row r="18" spans="3:13" ht="15.75" thickBot="1">
      <c r="C18" s="33"/>
      <c r="D18" s="198" t="s">
        <v>92</v>
      </c>
      <c r="E18" s="199"/>
      <c r="F18" s="34"/>
      <c r="G18" s="129">
        <f>IF('Sum &amp; Count - If'!I10=929.74,5,0)</f>
        <v>0</v>
      </c>
      <c r="H18" s="34"/>
      <c r="I18" s="45" t="str">
        <f>IF(G18&gt;=4,"A","C")</f>
        <v>C</v>
      </c>
      <c r="J18" s="34"/>
      <c r="K18" s="200" t="str">
        <f>IF(I18="C","Don't have knowledge",IF(I18="B","Need Practice"," "))</f>
        <v>Don't have knowledge</v>
      </c>
      <c r="L18" s="201"/>
      <c r="M18" s="202"/>
    </row>
    <row r="19" spans="3:13" ht="13.5" customHeight="1" thickBot="1">
      <c r="C19" s="33"/>
      <c r="D19" s="48"/>
      <c r="E19" s="48"/>
      <c r="F19" s="34"/>
      <c r="G19" s="46"/>
      <c r="H19" s="34"/>
      <c r="I19" s="47"/>
      <c r="J19" s="34"/>
      <c r="K19" s="49"/>
      <c r="L19" s="49"/>
      <c r="M19" s="50"/>
    </row>
    <row r="20" spans="3:13" ht="15.75" thickBot="1">
      <c r="C20" s="33"/>
      <c r="D20" s="198" t="s">
        <v>102</v>
      </c>
      <c r="E20" s="199"/>
      <c r="F20" s="34"/>
      <c r="G20" s="129">
        <f>IF('Sum &amp; Count - If'!N10=764.65,5,0)</f>
        <v>0</v>
      </c>
      <c r="H20" s="34"/>
      <c r="I20" s="45" t="str">
        <f>IF(G20&gt;=4,"A","C")</f>
        <v>C</v>
      </c>
      <c r="J20" s="34"/>
      <c r="K20" s="200" t="str">
        <f>IF(I20="C","Don't have knowledge",IF(I20="B","Need Practice"," "))</f>
        <v>Don't have knowledge</v>
      </c>
      <c r="L20" s="201"/>
      <c r="M20" s="202"/>
    </row>
    <row r="21" spans="3:13" ht="15.75" thickBot="1">
      <c r="C21" s="33"/>
      <c r="D21" s="34"/>
      <c r="E21" s="34"/>
      <c r="F21" s="34"/>
      <c r="G21" s="34"/>
      <c r="H21" s="34"/>
      <c r="I21" s="34"/>
      <c r="J21" s="34"/>
      <c r="K21" s="34"/>
      <c r="L21" s="34"/>
      <c r="M21" s="35"/>
    </row>
    <row r="22" spans="3:13" ht="15.75" thickBot="1">
      <c r="C22" s="33"/>
      <c r="D22" s="198" t="s">
        <v>112</v>
      </c>
      <c r="E22" s="199"/>
      <c r="F22" s="34"/>
      <c r="G22" s="130">
        <f>IF('Sum &amp; Count - If'!M10=9,5,0)</f>
        <v>0</v>
      </c>
      <c r="H22" s="34"/>
      <c r="I22" s="51" t="str">
        <f>IF(G22&gt;=4,"A",IF(G22=3,"B","C"))</f>
        <v>C</v>
      </c>
      <c r="J22" s="34"/>
      <c r="K22" s="200" t="str">
        <f>IF(I22="C","Don't have knowledge",IF(I22="B","Need Practice"," "))</f>
        <v>Don't have knowledge</v>
      </c>
      <c r="L22" s="201"/>
      <c r="M22" s="202"/>
    </row>
    <row r="23" spans="3:13" ht="13.5" customHeight="1" thickBot="1">
      <c r="C23" s="33"/>
      <c r="D23" s="34"/>
      <c r="E23" s="34"/>
      <c r="F23" s="34"/>
      <c r="G23" s="46"/>
      <c r="H23" s="34"/>
      <c r="I23" s="47"/>
      <c r="J23" s="34"/>
      <c r="K23" s="34"/>
      <c r="L23" s="34"/>
      <c r="M23" s="35"/>
    </row>
    <row r="24" spans="3:13" ht="15.75" thickBot="1">
      <c r="C24" s="33"/>
      <c r="D24" s="198" t="s">
        <v>95</v>
      </c>
      <c r="E24" s="199"/>
      <c r="F24" s="34"/>
      <c r="G24" s="129">
        <f>IF('MAX &amp; MIN'!N2=9070.14,5,0)</f>
        <v>0</v>
      </c>
      <c r="H24" s="34"/>
      <c r="I24" s="45" t="str">
        <f>IF(G24&gt;=4,"A","C")</f>
        <v>C</v>
      </c>
      <c r="J24" s="34"/>
      <c r="K24" s="200" t="str">
        <f>IF(I24="C","Don't have knowledge",IF(I24="B","Need Practice"," "))</f>
        <v>Don't have knowledge</v>
      </c>
      <c r="L24" s="201"/>
      <c r="M24" s="202"/>
    </row>
    <row r="25" spans="3:13" ht="13.5" customHeight="1" thickBot="1">
      <c r="C25" s="33"/>
      <c r="D25" s="34"/>
      <c r="E25" s="34"/>
      <c r="F25" s="34"/>
      <c r="G25" s="46"/>
      <c r="H25" s="34"/>
      <c r="I25" s="47"/>
      <c r="J25" s="34"/>
      <c r="K25" s="34"/>
      <c r="L25" s="34"/>
      <c r="M25" s="35"/>
    </row>
    <row r="26" spans="3:13" ht="15.75" thickBot="1">
      <c r="C26" s="33"/>
      <c r="D26" s="198" t="s">
        <v>96</v>
      </c>
      <c r="E26" s="199"/>
      <c r="F26" s="34"/>
      <c r="G26" s="129">
        <f>IF('MAX &amp; MIN'!N4=4000,5,0)</f>
        <v>0</v>
      </c>
      <c r="H26" s="34"/>
      <c r="I26" s="45" t="str">
        <f>IF(G26&gt;=4,"A","C")</f>
        <v>C</v>
      </c>
      <c r="J26" s="34"/>
      <c r="K26" s="200" t="str">
        <f>IF(I26="C","Don't have knowledge",IF(I26="B","Need Practice"," "))</f>
        <v>Don't have knowledge</v>
      </c>
      <c r="L26" s="201"/>
      <c r="M26" s="202"/>
    </row>
    <row r="27" spans="3:13" ht="13.5" customHeight="1" thickBot="1">
      <c r="C27" s="33"/>
      <c r="D27" s="34"/>
      <c r="E27" s="34"/>
      <c r="F27" s="34"/>
      <c r="G27" s="46"/>
      <c r="H27" s="34"/>
      <c r="I27" s="47"/>
      <c r="J27" s="34"/>
      <c r="K27" s="34"/>
      <c r="L27" s="34"/>
      <c r="M27" s="35"/>
    </row>
    <row r="28" spans="3:13" ht="15.75" thickBot="1">
      <c r="C28" s="33"/>
      <c r="D28" s="198" t="s">
        <v>128</v>
      </c>
      <c r="E28" s="199"/>
      <c r="F28" s="34"/>
      <c r="G28" s="131">
        <f>'Table &amp; Chart'!B22</f>
        <v>0</v>
      </c>
      <c r="H28" s="34"/>
      <c r="I28" s="45" t="str">
        <f>IF(G28&gt;=4,"A",IF(G28=3,"B","C"))</f>
        <v>C</v>
      </c>
      <c r="J28" s="34"/>
      <c r="K28" s="200" t="str">
        <f>IF(I28="C","Don't have knowledge",IF(I28="B","Need Practice"," "))</f>
        <v>Don't have knowledge</v>
      </c>
      <c r="L28" s="201"/>
      <c r="M28" s="202"/>
    </row>
    <row r="29" spans="3:13" ht="13.5" customHeight="1" thickBot="1">
      <c r="C29" s="33"/>
      <c r="D29" s="34"/>
      <c r="E29" s="34"/>
      <c r="F29" s="34"/>
      <c r="G29" s="59"/>
      <c r="H29" s="34"/>
      <c r="I29" s="47"/>
      <c r="J29" s="34"/>
      <c r="K29" s="34"/>
      <c r="L29" s="34"/>
      <c r="M29" s="35"/>
    </row>
    <row r="30" spans="3:13" ht="15.75" thickBot="1">
      <c r="C30" s="33"/>
      <c r="D30" s="198" t="s">
        <v>127</v>
      </c>
      <c r="E30" s="199"/>
      <c r="F30" s="34"/>
      <c r="G30" s="131">
        <f>Conditional!C29</f>
        <v>0</v>
      </c>
      <c r="H30" s="34"/>
      <c r="I30" s="45" t="str">
        <f>IF(G30&gt;=4,"A",IF(G30=3,"B","C"))</f>
        <v>C</v>
      </c>
      <c r="J30" s="34"/>
      <c r="K30" s="200" t="str">
        <f>IF(I30="C","Don't have knowledge",IF(I30="B","Need Practice"," "))</f>
        <v>Don't have knowledge</v>
      </c>
      <c r="L30" s="201"/>
      <c r="M30" s="202"/>
    </row>
    <row r="31" spans="3:13" ht="13.5" customHeight="1" thickBot="1">
      <c r="C31" s="33"/>
      <c r="D31" s="52"/>
      <c r="E31" s="52"/>
      <c r="F31" s="34"/>
      <c r="G31" s="60"/>
      <c r="H31" s="34"/>
      <c r="I31" s="54"/>
      <c r="J31" s="34"/>
      <c r="K31" s="55"/>
      <c r="L31" s="55"/>
      <c r="M31" s="56"/>
    </row>
    <row r="32" spans="3:13" ht="15.75" thickBot="1">
      <c r="C32" s="33"/>
      <c r="D32" s="198" t="s">
        <v>126</v>
      </c>
      <c r="E32" s="199"/>
      <c r="F32" s="34"/>
      <c r="G32" s="131">
        <v>0</v>
      </c>
      <c r="H32" s="34"/>
      <c r="I32" s="45" t="str">
        <f>IF(G32&gt;=4,"A",IF(G32=3,"B","C"))</f>
        <v>C</v>
      </c>
      <c r="J32" s="34"/>
      <c r="K32" s="200" t="str">
        <f>IF(I32="C","Don't have knowledge",IF(I32="B","Need Practice"," "))</f>
        <v>Don't have knowledge</v>
      </c>
      <c r="L32" s="201"/>
      <c r="M32" s="202"/>
    </row>
    <row r="33" spans="3:13" ht="13.5" customHeight="1" thickBot="1">
      <c r="C33" s="33"/>
      <c r="D33" s="52"/>
      <c r="E33" s="52"/>
      <c r="F33" s="34"/>
      <c r="G33" s="60"/>
      <c r="H33" s="34"/>
      <c r="I33" s="54"/>
      <c r="J33" s="34"/>
      <c r="K33" s="55"/>
      <c r="L33" s="55"/>
      <c r="M33" s="56"/>
    </row>
    <row r="34" spans="3:13" ht="15.75" thickBot="1">
      <c r="C34" s="33"/>
      <c r="D34" s="198" t="s">
        <v>125</v>
      </c>
      <c r="E34" s="199"/>
      <c r="F34" s="34"/>
      <c r="G34" s="131">
        <v>0</v>
      </c>
      <c r="H34" s="34"/>
      <c r="I34" s="45" t="str">
        <f>IF(G34&gt;=4,"A",IF(G34=3,"B","C"))</f>
        <v>C</v>
      </c>
      <c r="J34" s="34"/>
      <c r="K34" s="200" t="str">
        <f>IF(I34="C","Don't have knowledge",IF(I34="B","Need Practice"," "))</f>
        <v>Don't have knowledge</v>
      </c>
      <c r="L34" s="201"/>
      <c r="M34" s="202"/>
    </row>
    <row r="35" spans="3:13" ht="15.75" thickBot="1">
      <c r="C35" s="33"/>
      <c r="D35" s="52"/>
      <c r="E35" s="52"/>
      <c r="F35" s="34"/>
      <c r="G35" s="68"/>
      <c r="H35" s="34"/>
      <c r="I35" s="69"/>
      <c r="J35" s="34"/>
      <c r="K35" s="55"/>
      <c r="L35" s="55"/>
      <c r="M35" s="56"/>
    </row>
    <row r="36" spans="3:13" ht="15.75" thickBot="1">
      <c r="C36" s="33"/>
      <c r="D36" s="198" t="s">
        <v>197</v>
      </c>
      <c r="E36" s="199"/>
      <c r="F36" s="34"/>
      <c r="G36" s="131">
        <v>0</v>
      </c>
      <c r="H36" s="34"/>
      <c r="I36" s="45" t="str">
        <f>IF(G36&gt;=4,"A",IF(G36=3,"B","C"))</f>
        <v>C</v>
      </c>
      <c r="J36" s="34"/>
      <c r="K36" s="200" t="str">
        <f>IF(I36="C","Don't have knowledge",IF(I36="B","Need Practice"," "))</f>
        <v>Don't have knowledge</v>
      </c>
      <c r="L36" s="201"/>
      <c r="M36" s="202"/>
    </row>
    <row r="37" spans="3:13" ht="15.75" thickBot="1">
      <c r="C37" s="33"/>
      <c r="D37" s="52"/>
      <c r="E37" s="52"/>
      <c r="F37" s="34"/>
      <c r="G37" s="68"/>
      <c r="H37" s="34"/>
      <c r="I37" s="69"/>
      <c r="J37" s="34"/>
      <c r="K37" s="55"/>
      <c r="L37" s="55"/>
      <c r="M37" s="56"/>
    </row>
    <row r="38" spans="3:13" ht="15.75" thickBot="1">
      <c r="C38" s="33"/>
      <c r="D38" s="198" t="s">
        <v>217</v>
      </c>
      <c r="E38" s="199"/>
      <c r="F38" s="34"/>
      <c r="G38" s="131">
        <v>0</v>
      </c>
      <c r="H38" s="34"/>
      <c r="I38" s="45" t="str">
        <f>IF(G38&gt;=4,"A",IF(G38=3,"B","C"))</f>
        <v>C</v>
      </c>
      <c r="J38" s="34"/>
      <c r="K38" s="200" t="str">
        <f>IF(I38="C","Don't have knowledge",IF(I38="B","Need Practice"," "))</f>
        <v>Don't have knowledge</v>
      </c>
      <c r="L38" s="201"/>
      <c r="M38" s="202"/>
    </row>
    <row r="39" spans="3:13" ht="13.5" customHeight="1" thickBot="1">
      <c r="C39" s="57"/>
      <c r="D39" s="52"/>
      <c r="E39" s="52"/>
      <c r="F39" s="58"/>
      <c r="G39" s="53"/>
      <c r="H39" s="58"/>
      <c r="I39" s="54"/>
      <c r="J39" s="58"/>
      <c r="K39" s="55"/>
      <c r="L39" s="55"/>
      <c r="M39" s="56"/>
    </row>
  </sheetData>
  <sheetProtection password="DE7E" sheet="1" objects="1" scenarios="1" selectLockedCells="1"/>
  <mergeCells count="35">
    <mergeCell ref="D28:E28"/>
    <mergeCell ref="D20:E20"/>
    <mergeCell ref="D18:E18"/>
    <mergeCell ref="D12:E12"/>
    <mergeCell ref="K18:M18"/>
    <mergeCell ref="K20:M20"/>
    <mergeCell ref="D24:E24"/>
    <mergeCell ref="D22:E22"/>
    <mergeCell ref="K28:M28"/>
    <mergeCell ref="K24:M24"/>
    <mergeCell ref="K26:M26"/>
    <mergeCell ref="K22:M22"/>
    <mergeCell ref="D26:E26"/>
    <mergeCell ref="K30:M30"/>
    <mergeCell ref="D38:E38"/>
    <mergeCell ref="K38:M38"/>
    <mergeCell ref="D32:E32"/>
    <mergeCell ref="D34:E34"/>
    <mergeCell ref="K32:M32"/>
    <mergeCell ref="K34:M34"/>
    <mergeCell ref="D36:E36"/>
    <mergeCell ref="K36:M36"/>
    <mergeCell ref="D30:E30"/>
    <mergeCell ref="D1:H1"/>
    <mergeCell ref="D8:E8"/>
    <mergeCell ref="D10:E10"/>
    <mergeCell ref="K14:M14"/>
    <mergeCell ref="K16:M16"/>
    <mergeCell ref="K6:L6"/>
    <mergeCell ref="D16:E16"/>
    <mergeCell ref="D14:E14"/>
    <mergeCell ref="F3:H3"/>
    <mergeCell ref="K8:M8"/>
    <mergeCell ref="K10:M10"/>
    <mergeCell ref="K12:M12"/>
  </mergeCells>
  <pageMargins left="0.25" right="0.25" top="0.75" bottom="0.75" header="0.3" footer="0.3"/>
  <pageSetup scale="85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1"/>
  <dimension ref="B1:N16"/>
  <sheetViews>
    <sheetView workbookViewId="0">
      <selection activeCell="K18" sqref="K18"/>
    </sheetView>
  </sheetViews>
  <sheetFormatPr defaultRowHeight="15"/>
  <cols>
    <col min="2" max="2" width="11.42578125" bestFit="1" customWidth="1"/>
    <col min="3" max="3" width="14.85546875" bestFit="1" customWidth="1"/>
    <col min="14" max="14" width="13.42578125" bestFit="1" customWidth="1"/>
  </cols>
  <sheetData>
    <row r="1" spans="2:14">
      <c r="B1" s="132" t="s">
        <v>218</v>
      </c>
      <c r="C1" s="132" t="s">
        <v>219</v>
      </c>
      <c r="G1" s="132" t="s">
        <v>220</v>
      </c>
      <c r="H1" s="132" t="s">
        <v>221</v>
      </c>
      <c r="K1" s="132" t="s">
        <v>222</v>
      </c>
      <c r="N1" t="s">
        <v>229</v>
      </c>
    </row>
    <row r="2" spans="2:14">
      <c r="B2" t="s">
        <v>224</v>
      </c>
      <c r="C2" s="133">
        <v>42573.650833333333</v>
      </c>
      <c r="G2" t="s">
        <v>224</v>
      </c>
      <c r="H2">
        <v>12345</v>
      </c>
      <c r="K2" t="s">
        <v>224</v>
      </c>
      <c r="N2" s="134" t="s">
        <v>230</v>
      </c>
    </row>
    <row r="3" spans="2:14">
      <c r="B3" t="s">
        <v>224</v>
      </c>
      <c r="C3" s="133">
        <v>42573.652060185188</v>
      </c>
      <c r="G3" t="s">
        <v>226</v>
      </c>
      <c r="H3">
        <v>987</v>
      </c>
      <c r="K3" t="s">
        <v>225</v>
      </c>
      <c r="N3" s="134" t="s">
        <v>231</v>
      </c>
    </row>
    <row r="4" spans="2:14">
      <c r="B4" t="s">
        <v>225</v>
      </c>
      <c r="C4" s="133">
        <v>42573.654189814813</v>
      </c>
      <c r="G4" t="s">
        <v>227</v>
      </c>
      <c r="H4">
        <v>12345</v>
      </c>
      <c r="K4" t="s">
        <v>228</v>
      </c>
    </row>
    <row r="5" spans="2:14">
      <c r="B5" t="s">
        <v>223</v>
      </c>
      <c r="C5" s="133">
        <v>42573.669085648151</v>
      </c>
    </row>
    <row r="6" spans="2:14">
      <c r="B6" t="s">
        <v>224</v>
      </c>
      <c r="C6" s="133">
        <v>42573.672615740739</v>
      </c>
    </row>
    <row r="7" spans="2:14">
      <c r="B7" t="s">
        <v>224</v>
      </c>
      <c r="C7" s="133">
        <v>42573.678807870368</v>
      </c>
    </row>
    <row r="8" spans="2:14">
      <c r="B8" t="s">
        <v>224</v>
      </c>
      <c r="C8" s="133">
        <v>42573.732268518521</v>
      </c>
    </row>
    <row r="9" spans="2:14">
      <c r="B9" t="s">
        <v>224</v>
      </c>
      <c r="C9" s="133">
        <v>42573.734606481485</v>
      </c>
    </row>
    <row r="10" spans="2:14">
      <c r="B10" t="s">
        <v>224</v>
      </c>
      <c r="C10" s="133">
        <v>42585.651932870373</v>
      </c>
    </row>
    <row r="11" spans="2:14">
      <c r="B11" t="s">
        <v>224</v>
      </c>
      <c r="C11" s="133">
        <v>42585.656493055554</v>
      </c>
    </row>
    <row r="12" spans="2:14">
      <c r="B12" t="s">
        <v>224</v>
      </c>
      <c r="C12" s="133">
        <v>42585.657500000001</v>
      </c>
    </row>
    <row r="13" spans="2:14">
      <c r="B13" t="s">
        <v>224</v>
      </c>
      <c r="C13" s="133">
        <v>42585.67454861111</v>
      </c>
    </row>
    <row r="14" spans="2:14">
      <c r="B14" t="s">
        <v>224</v>
      </c>
      <c r="C14" s="133">
        <v>42585.676851851851</v>
      </c>
    </row>
    <row r="15" spans="2:14">
      <c r="B15" t="s">
        <v>224</v>
      </c>
      <c r="C15" s="133">
        <v>42775.762083333335</v>
      </c>
    </row>
    <row r="16" spans="2:14">
      <c r="B16" t="s">
        <v>224</v>
      </c>
      <c r="C16" s="133">
        <v>42801.403043981481</v>
      </c>
    </row>
  </sheetData>
  <hyperlinks>
    <hyperlink ref="N2" r:id="rId1"/>
    <hyperlink ref="N3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1" tint="0.499984740745262"/>
  </sheetPr>
  <dimension ref="A1:G45"/>
  <sheetViews>
    <sheetView topLeftCell="A4" workbookViewId="0">
      <selection activeCell="C15" sqref="C15"/>
    </sheetView>
  </sheetViews>
  <sheetFormatPr defaultRowHeight="15"/>
  <cols>
    <col min="1" max="1" width="4.42578125" style="62" customWidth="1"/>
    <col min="2" max="2" width="25" style="62" customWidth="1"/>
    <col min="3" max="3" width="12.7109375" style="62" customWidth="1"/>
    <col min="4" max="4" width="18" style="62" customWidth="1"/>
    <col min="5" max="7" width="16.42578125" style="62" customWidth="1"/>
    <col min="8" max="16384" width="9.140625" style="62"/>
  </cols>
  <sheetData>
    <row r="1" spans="1:7" ht="21.75">
      <c r="A1" s="61" t="s">
        <v>151</v>
      </c>
    </row>
    <row r="2" spans="1:7" ht="21.75">
      <c r="A2" s="61"/>
    </row>
    <row r="3" spans="1:7" ht="19.5">
      <c r="B3" s="63" t="s">
        <v>152</v>
      </c>
    </row>
    <row r="4" spans="1:7" ht="19.5">
      <c r="B4" s="63" t="s">
        <v>153</v>
      </c>
    </row>
    <row r="5" spans="1:7" ht="19.5">
      <c r="B5" s="63" t="s">
        <v>154</v>
      </c>
    </row>
    <row r="6" spans="1:7" ht="19.5">
      <c r="B6" s="63"/>
    </row>
    <row r="8" spans="1:7" ht="16.5" thickBot="1">
      <c r="B8" s="87" t="s">
        <v>155</v>
      </c>
      <c r="C8" s="87" t="s">
        <v>156</v>
      </c>
      <c r="D8" s="87" t="s">
        <v>157</v>
      </c>
      <c r="E8" s="87" t="s">
        <v>158</v>
      </c>
      <c r="F8" s="88" t="s">
        <v>159</v>
      </c>
      <c r="G8" s="88" t="s">
        <v>160</v>
      </c>
    </row>
    <row r="9" spans="1:7" ht="15.75" thickBot="1">
      <c r="B9" s="89" t="s">
        <v>161</v>
      </c>
      <c r="C9" s="90" t="s">
        <v>162</v>
      </c>
      <c r="D9" s="89" t="s">
        <v>163</v>
      </c>
      <c r="E9" s="149"/>
      <c r="F9" s="150"/>
      <c r="G9" s="150"/>
    </row>
    <row r="10" spans="1:7" ht="15.75" thickBot="1">
      <c r="B10" s="89" t="s">
        <v>164</v>
      </c>
      <c r="C10" s="90" t="s">
        <v>165</v>
      </c>
      <c r="D10" s="89" t="s">
        <v>166</v>
      </c>
      <c r="E10" s="149"/>
      <c r="F10" s="149"/>
      <c r="G10" s="149"/>
    </row>
    <row r="11" spans="1:7" ht="15.75" thickBot="1">
      <c r="B11" s="89" t="s">
        <v>167</v>
      </c>
      <c r="C11" s="90" t="s">
        <v>168</v>
      </c>
      <c r="D11" s="89" t="s">
        <v>169</v>
      </c>
      <c r="E11" s="151"/>
      <c r="F11" s="149"/>
      <c r="G11" s="150"/>
    </row>
    <row r="12" spans="1:7" ht="15.75" thickBot="1">
      <c r="B12" s="89" t="s">
        <v>170</v>
      </c>
      <c r="C12" s="90" t="s">
        <v>171</v>
      </c>
      <c r="D12" s="89" t="s">
        <v>172</v>
      </c>
      <c r="E12" s="149"/>
      <c r="F12" s="149"/>
      <c r="G12" s="149"/>
    </row>
    <row r="13" spans="1:7" ht="15.75" thickBot="1">
      <c r="B13" s="89" t="s">
        <v>173</v>
      </c>
      <c r="C13" s="90" t="s">
        <v>174</v>
      </c>
      <c r="D13" s="89" t="s">
        <v>175</v>
      </c>
      <c r="E13" s="149"/>
      <c r="F13" s="149"/>
      <c r="G13" s="149"/>
    </row>
    <row r="14" spans="1:7" ht="15.75" thickBot="1">
      <c r="B14" s="89" t="s">
        <v>176</v>
      </c>
      <c r="C14" s="90" t="s">
        <v>177</v>
      </c>
      <c r="D14" s="89" t="s">
        <v>178</v>
      </c>
      <c r="E14" s="152"/>
      <c r="F14" s="149"/>
      <c r="G14" s="150"/>
    </row>
    <row r="15" spans="1:7" ht="15.75" thickBot="1">
      <c r="B15" s="89" t="s">
        <v>176</v>
      </c>
      <c r="C15" s="90" t="s">
        <v>179</v>
      </c>
      <c r="D15" s="89" t="s">
        <v>180</v>
      </c>
      <c r="E15" s="149"/>
      <c r="F15" s="149"/>
      <c r="G15" s="150"/>
    </row>
    <row r="16" spans="1:7" ht="15.75" thickBot="1">
      <c r="B16" s="89" t="s">
        <v>181</v>
      </c>
      <c r="C16" s="90">
        <v>0.41799999999999998</v>
      </c>
      <c r="D16" s="89" t="s">
        <v>182</v>
      </c>
      <c r="E16" s="151"/>
      <c r="F16" s="149"/>
      <c r="G16" s="150"/>
    </row>
    <row r="17" spans="2:7" ht="15.75" thickBot="1">
      <c r="B17" s="89" t="s">
        <v>181</v>
      </c>
      <c r="C17" s="90" t="s">
        <v>162</v>
      </c>
      <c r="D17" s="89" t="s">
        <v>183</v>
      </c>
      <c r="E17" s="149"/>
      <c r="F17" s="153"/>
      <c r="G17" s="149"/>
    </row>
    <row r="18" spans="2:7" ht="15.75" thickBot="1">
      <c r="B18" s="89" t="s">
        <v>184</v>
      </c>
      <c r="C18" s="90" t="s">
        <v>185</v>
      </c>
      <c r="D18" s="89" t="s">
        <v>186</v>
      </c>
      <c r="E18" s="152"/>
      <c r="F18" s="149"/>
      <c r="G18" s="151"/>
    </row>
    <row r="19" spans="2:7" ht="15.75" thickBot="1">
      <c r="B19" s="89" t="s">
        <v>187</v>
      </c>
      <c r="C19" s="90" t="s">
        <v>185</v>
      </c>
      <c r="D19" s="89" t="s">
        <v>188</v>
      </c>
      <c r="E19" s="149"/>
      <c r="F19" s="153"/>
      <c r="G19" s="149"/>
    </row>
    <row r="20" spans="2:7" ht="15.75" thickBot="1">
      <c r="B20" s="89" t="s">
        <v>189</v>
      </c>
      <c r="C20" s="90" t="s">
        <v>190</v>
      </c>
      <c r="D20" s="89" t="s">
        <v>191</v>
      </c>
      <c r="E20" s="149"/>
      <c r="F20" s="149"/>
      <c r="G20" s="151"/>
    </row>
    <row r="21" spans="2:7" ht="15.75" thickBot="1">
      <c r="B21" s="89" t="s">
        <v>192</v>
      </c>
      <c r="C21" s="90" t="s">
        <v>193</v>
      </c>
      <c r="D21" s="89" t="s">
        <v>194</v>
      </c>
      <c r="E21" s="149"/>
      <c r="F21" s="149"/>
      <c r="G21" s="149"/>
    </row>
    <row r="22" spans="2:7" ht="15.75" thickBot="1">
      <c r="B22" s="89" t="s">
        <v>192</v>
      </c>
      <c r="C22" s="90" t="s">
        <v>195</v>
      </c>
      <c r="D22" s="89" t="s">
        <v>196</v>
      </c>
      <c r="E22" s="154"/>
      <c r="F22" s="149"/>
      <c r="G22" s="149"/>
    </row>
    <row r="23" spans="2:7">
      <c r="C23" s="65"/>
    </row>
    <row r="24" spans="2:7">
      <c r="C24" s="65"/>
    </row>
    <row r="25" spans="2:7">
      <c r="C25" s="65"/>
    </row>
    <row r="26" spans="2:7">
      <c r="C26" s="65"/>
    </row>
    <row r="27" spans="2:7">
      <c r="C27" s="65"/>
    </row>
    <row r="28" spans="2:7">
      <c r="C28" s="65"/>
    </row>
    <row r="43" spans="2:4" ht="15.75">
      <c r="B43" s="66"/>
    </row>
    <row r="44" spans="2:4" ht="15.75">
      <c r="B44" s="64"/>
      <c r="C44" s="64"/>
      <c r="D44" s="64"/>
    </row>
    <row r="45" spans="2:4">
      <c r="B45" s="67"/>
      <c r="C45" s="67"/>
      <c r="D45" s="67"/>
    </row>
  </sheetData>
  <sheetProtection password="EE7F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rgb="FF7030A0"/>
  </sheetPr>
  <dimension ref="A1:L30"/>
  <sheetViews>
    <sheetView workbookViewId="0">
      <selection activeCell="H10" sqref="H10"/>
    </sheetView>
  </sheetViews>
  <sheetFormatPr defaultRowHeight="15"/>
  <cols>
    <col min="1" max="1" width="9" style="17" customWidth="1"/>
    <col min="2" max="2" width="24.28515625" style="15" customWidth="1"/>
    <col min="3" max="3" width="18.140625" style="15" bestFit="1" customWidth="1"/>
    <col min="4" max="4" width="14.42578125" style="15" customWidth="1"/>
    <col min="5" max="6" width="9.140625" style="15"/>
    <col min="7" max="7" width="21.85546875" style="15" bestFit="1" customWidth="1"/>
    <col min="8" max="8" width="16.28515625" style="15" bestFit="1" customWidth="1"/>
    <col min="9" max="9" width="11" style="15" customWidth="1"/>
    <col min="10" max="16384" width="9.140625" style="15"/>
  </cols>
  <sheetData>
    <row r="1" spans="1:12" ht="19.5" thickBot="1">
      <c r="A1" s="14" t="s">
        <v>116</v>
      </c>
    </row>
    <row r="2" spans="1:12" ht="15.75" thickBot="1">
      <c r="G2" s="176" t="s">
        <v>120</v>
      </c>
      <c r="H2" s="177"/>
      <c r="I2" s="177"/>
      <c r="J2" s="177"/>
      <c r="K2" s="177"/>
      <c r="L2" s="178"/>
    </row>
    <row r="3" spans="1:12">
      <c r="A3" s="91" t="s">
        <v>0</v>
      </c>
      <c r="B3" s="92" t="s">
        <v>1</v>
      </c>
      <c r="C3" s="92" t="s">
        <v>2</v>
      </c>
      <c r="D3" s="93" t="s">
        <v>3</v>
      </c>
      <c r="E3" s="84"/>
      <c r="F3" s="84"/>
      <c r="G3" s="84"/>
      <c r="H3" s="84"/>
      <c r="I3" s="84"/>
    </row>
    <row r="4" spans="1:12">
      <c r="A4" s="94">
        <v>1</v>
      </c>
      <c r="B4" s="95" t="s">
        <v>4</v>
      </c>
      <c r="C4" s="96" t="s">
        <v>5</v>
      </c>
      <c r="D4" s="97">
        <v>19.77</v>
      </c>
      <c r="E4" s="84"/>
      <c r="F4" s="84"/>
      <c r="G4" s="93" t="s">
        <v>1</v>
      </c>
      <c r="H4" s="93" t="s">
        <v>2</v>
      </c>
      <c r="I4" s="93" t="s">
        <v>3</v>
      </c>
    </row>
    <row r="5" spans="1:12">
      <c r="A5" s="98">
        <v>2</v>
      </c>
      <c r="B5" s="99" t="s">
        <v>6</v>
      </c>
      <c r="C5" s="100" t="s">
        <v>7</v>
      </c>
      <c r="D5" s="101">
        <v>8.2200000000000006</v>
      </c>
      <c r="E5" s="84"/>
      <c r="F5" s="84"/>
      <c r="G5" s="100" t="s">
        <v>8</v>
      </c>
      <c r="H5" s="102" t="str">
        <f>VLOOKUP($G5,$B$4:$D$13,COLUMNS($B:B)+1,0)</f>
        <v>George R.R.</v>
      </c>
      <c r="I5" s="83"/>
      <c r="J5" s="84"/>
    </row>
    <row r="6" spans="1:12">
      <c r="A6" s="94">
        <v>3</v>
      </c>
      <c r="B6" s="96" t="s">
        <v>8</v>
      </c>
      <c r="C6" s="96" t="s">
        <v>5</v>
      </c>
      <c r="D6" s="97">
        <v>18.809999999999999</v>
      </c>
      <c r="E6" s="84"/>
      <c r="F6" s="103"/>
      <c r="G6" s="100" t="s">
        <v>9</v>
      </c>
      <c r="H6" s="102" t="str">
        <f>VLOOKUP($G6,$B$4:$D$13,COLUMNS($B:B)+1,0)</f>
        <v>Suzanne Collins</v>
      </c>
      <c r="I6" s="83"/>
      <c r="J6" s="84"/>
    </row>
    <row r="7" spans="1:12">
      <c r="A7" s="98">
        <v>4</v>
      </c>
      <c r="B7" s="100" t="s">
        <v>9</v>
      </c>
      <c r="C7" s="100" t="s">
        <v>10</v>
      </c>
      <c r="D7" s="101">
        <v>4.9400000000000004</v>
      </c>
      <c r="I7" s="20">
        <f>SUM(I5:I6)</f>
        <v>0</v>
      </c>
    </row>
    <row r="8" spans="1:12">
      <c r="A8" s="94">
        <v>5</v>
      </c>
      <c r="B8" s="96" t="s">
        <v>11</v>
      </c>
      <c r="C8" s="96" t="s">
        <v>12</v>
      </c>
      <c r="D8" s="97">
        <v>7.99</v>
      </c>
    </row>
    <row r="9" spans="1:12">
      <c r="A9" s="98">
        <v>6</v>
      </c>
      <c r="B9" s="100" t="s">
        <v>13</v>
      </c>
      <c r="C9" s="100" t="s">
        <v>14</v>
      </c>
      <c r="D9" s="101">
        <v>9.34</v>
      </c>
      <c r="F9" s="16"/>
    </row>
    <row r="10" spans="1:12">
      <c r="A10" s="94">
        <v>7</v>
      </c>
      <c r="B10" s="96" t="s">
        <v>15</v>
      </c>
      <c r="C10" s="96" t="s">
        <v>16</v>
      </c>
      <c r="D10" s="97">
        <v>13.99</v>
      </c>
    </row>
    <row r="11" spans="1:12">
      <c r="A11" s="98">
        <v>8</v>
      </c>
      <c r="B11" s="100" t="s">
        <v>17</v>
      </c>
      <c r="C11" s="100" t="s">
        <v>18</v>
      </c>
      <c r="D11" s="101">
        <v>15.21</v>
      </c>
    </row>
    <row r="12" spans="1:12">
      <c r="A12" s="94">
        <v>9</v>
      </c>
      <c r="B12" s="96" t="s">
        <v>19</v>
      </c>
      <c r="C12" s="96" t="s">
        <v>20</v>
      </c>
      <c r="D12" s="97">
        <v>13.78</v>
      </c>
    </row>
    <row r="13" spans="1:12">
      <c r="A13" s="98">
        <v>10</v>
      </c>
      <c r="B13" s="100" t="s">
        <v>21</v>
      </c>
      <c r="C13" s="100" t="s">
        <v>10</v>
      </c>
      <c r="D13" s="101">
        <v>8.9700000000000006</v>
      </c>
    </row>
    <row r="30" spans="2:4">
      <c r="B30" s="18"/>
      <c r="C30" s="18"/>
      <c r="D30" s="19"/>
    </row>
  </sheetData>
  <sheetProtection password="EE7F" sheet="1" objects="1" scenarios="1"/>
  <mergeCells count="1">
    <mergeCell ref="G2:L2"/>
  </mergeCells>
  <dataValidations count="1">
    <dataValidation type="list" allowBlank="1" showInputMessage="1" showErrorMessage="1" sqref="G5 B30">
      <formula1>$B$4:$B$13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0" tint="-0.34998626667073579"/>
  </sheetPr>
  <dimension ref="A1:K12"/>
  <sheetViews>
    <sheetView workbookViewId="0">
      <selection activeCell="D18" sqref="D18"/>
    </sheetView>
  </sheetViews>
  <sheetFormatPr defaultRowHeight="15"/>
  <cols>
    <col min="1" max="1" width="12.140625" style="12" customWidth="1"/>
    <col min="2" max="2" width="19.28515625" style="12" bestFit="1" customWidth="1"/>
    <col min="3" max="3" width="16.85546875" style="12" bestFit="1" customWidth="1"/>
    <col min="4" max="4" width="21.85546875" style="12" bestFit="1" customWidth="1"/>
    <col min="5" max="5" width="19.140625" style="12" bestFit="1" customWidth="1"/>
    <col min="6" max="6" width="22.7109375" style="12" bestFit="1" customWidth="1"/>
    <col min="7" max="7" width="18.42578125" style="12" bestFit="1" customWidth="1"/>
    <col min="8" max="8" width="18.140625" style="12" bestFit="1" customWidth="1"/>
    <col min="9" max="9" width="19.5703125" style="12" bestFit="1" customWidth="1"/>
    <col min="10" max="10" width="23.140625" style="12" bestFit="1" customWidth="1"/>
    <col min="11" max="11" width="16.28515625" style="12" bestFit="1" customWidth="1"/>
    <col min="12" max="16384" width="9.140625" style="12"/>
  </cols>
  <sheetData>
    <row r="1" spans="1:11">
      <c r="A1" s="104" t="s">
        <v>1</v>
      </c>
      <c r="B1" s="105" t="s">
        <v>4</v>
      </c>
      <c r="C1" s="106" t="s">
        <v>6</v>
      </c>
      <c r="D1" s="105" t="s">
        <v>8</v>
      </c>
      <c r="E1" s="107" t="s">
        <v>9</v>
      </c>
      <c r="F1" s="105" t="s">
        <v>11</v>
      </c>
      <c r="G1" s="107" t="s">
        <v>13</v>
      </c>
      <c r="H1" s="105" t="s">
        <v>15</v>
      </c>
      <c r="I1" s="107" t="s">
        <v>17</v>
      </c>
      <c r="J1" s="105" t="s">
        <v>19</v>
      </c>
      <c r="K1" s="107" t="s">
        <v>21</v>
      </c>
    </row>
    <row r="2" spans="1:11">
      <c r="A2" s="104" t="s">
        <v>2</v>
      </c>
      <c r="B2" s="105" t="s">
        <v>5</v>
      </c>
      <c r="C2" s="107" t="s">
        <v>7</v>
      </c>
      <c r="D2" s="105" t="s">
        <v>5</v>
      </c>
      <c r="E2" s="107" t="s">
        <v>10</v>
      </c>
      <c r="F2" s="105" t="s">
        <v>12</v>
      </c>
      <c r="G2" s="107" t="s">
        <v>14</v>
      </c>
      <c r="H2" s="105" t="s">
        <v>16</v>
      </c>
      <c r="I2" s="107" t="s">
        <v>18</v>
      </c>
      <c r="J2" s="105" t="s">
        <v>20</v>
      </c>
      <c r="K2" s="107" t="s">
        <v>10</v>
      </c>
    </row>
    <row r="3" spans="1:11">
      <c r="A3" s="104" t="s">
        <v>3</v>
      </c>
      <c r="B3" s="108">
        <v>19.77</v>
      </c>
      <c r="C3" s="109">
        <v>8.2200000000000006</v>
      </c>
      <c r="D3" s="108">
        <v>18.809999999999999</v>
      </c>
      <c r="E3" s="109">
        <v>4.9400000000000004</v>
      </c>
      <c r="F3" s="108">
        <v>7.99</v>
      </c>
      <c r="G3" s="109">
        <v>9.34</v>
      </c>
      <c r="H3" s="108">
        <v>13.99</v>
      </c>
      <c r="I3" s="109">
        <v>15.21</v>
      </c>
      <c r="J3" s="108">
        <v>13.78</v>
      </c>
      <c r="K3" s="109">
        <v>8.9700000000000006</v>
      </c>
    </row>
    <row r="4" spans="1:11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</row>
    <row r="5" spans="1:11">
      <c r="A5" s="86"/>
      <c r="B5" s="86"/>
      <c r="C5" s="86"/>
      <c r="D5" s="86"/>
      <c r="E5" s="86"/>
      <c r="F5" s="86"/>
      <c r="G5" s="86"/>
      <c r="H5" s="86"/>
      <c r="I5" s="86"/>
      <c r="J5" s="86"/>
      <c r="K5" s="86"/>
    </row>
    <row r="6" spans="1:11" ht="15.75" thickBot="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pans="1:11" ht="15.75" thickBot="1">
      <c r="A7" s="86"/>
      <c r="B7" s="86"/>
      <c r="C7" s="179" t="s">
        <v>121</v>
      </c>
      <c r="D7" s="180"/>
      <c r="E7" s="180"/>
      <c r="F7" s="180"/>
      <c r="G7" s="180"/>
      <c r="H7" s="181"/>
      <c r="I7" s="86"/>
      <c r="J7" s="86"/>
      <c r="K7" s="86"/>
    </row>
    <row r="8" spans="1:11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</row>
    <row r="9" spans="1:11">
      <c r="A9" s="86"/>
      <c r="B9" s="86"/>
      <c r="C9" s="104" t="s">
        <v>1</v>
      </c>
      <c r="D9" s="106" t="s">
        <v>6</v>
      </c>
      <c r="E9" s="107" t="s">
        <v>17</v>
      </c>
      <c r="F9" s="86"/>
      <c r="G9" s="86"/>
      <c r="H9" s="86"/>
      <c r="I9" s="86"/>
      <c r="J9" s="86"/>
      <c r="K9" s="86"/>
    </row>
    <row r="10" spans="1:11">
      <c r="A10" s="86"/>
      <c r="B10" s="86"/>
      <c r="C10" s="104" t="s">
        <v>2</v>
      </c>
      <c r="D10" s="107" t="s">
        <v>7</v>
      </c>
      <c r="E10" s="107" t="s">
        <v>18</v>
      </c>
      <c r="F10" s="86"/>
      <c r="G10" s="86"/>
      <c r="H10" s="86"/>
      <c r="I10" s="86"/>
      <c r="J10" s="86"/>
      <c r="K10" s="86"/>
    </row>
    <row r="11" spans="1:11">
      <c r="A11" s="86"/>
      <c r="B11" s="86"/>
      <c r="C11" s="104" t="s">
        <v>3</v>
      </c>
      <c r="D11" s="85"/>
      <c r="E11" s="85"/>
      <c r="F11" s="110">
        <f>SUM(D11:E11)</f>
        <v>0</v>
      </c>
      <c r="G11" s="86"/>
      <c r="H11" s="86"/>
      <c r="I11" s="86"/>
      <c r="J11" s="86"/>
      <c r="K11" s="86"/>
    </row>
    <row r="12" spans="1:11">
      <c r="D12" s="86"/>
      <c r="E12" s="86"/>
    </row>
  </sheetData>
  <sheetProtection password="EE7F" sheet="1" objects="1" scenarios="1"/>
  <mergeCells count="1">
    <mergeCell ref="C7:H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rgb="FF7030A0"/>
  </sheetPr>
  <dimension ref="A1:N22"/>
  <sheetViews>
    <sheetView workbookViewId="0">
      <selection activeCell="I14" sqref="I14"/>
    </sheetView>
  </sheetViews>
  <sheetFormatPr defaultRowHeight="15"/>
  <cols>
    <col min="1" max="1" width="24.7109375" style="12" customWidth="1"/>
    <col min="2" max="2" width="12.42578125" style="12" bestFit="1" customWidth="1"/>
    <col min="3" max="3" width="13.5703125" style="12" customWidth="1"/>
    <col min="4" max="6" width="1.28515625" style="12" customWidth="1"/>
    <col min="7" max="7" width="9.140625" style="12"/>
    <col min="8" max="9" width="22.28515625" style="12" customWidth="1"/>
    <col min="10" max="11" width="1.28515625" style="12" customWidth="1"/>
    <col min="12" max="12" width="9.140625" style="12"/>
    <col min="13" max="13" width="19" style="12" customWidth="1"/>
    <col min="14" max="14" width="24" style="12" customWidth="1"/>
    <col min="15" max="16" width="1.28515625" style="12" customWidth="1"/>
    <col min="17" max="17" width="22.7109375" style="12" customWidth="1"/>
    <col min="18" max="18" width="18.5703125" style="12" customWidth="1"/>
    <col min="19" max="19" width="21" style="12" customWidth="1"/>
    <col min="20" max="20" width="9.140625" style="12"/>
    <col min="21" max="21" width="28.42578125" style="12" customWidth="1"/>
    <col min="22" max="16384" width="9.140625" style="12"/>
  </cols>
  <sheetData>
    <row r="1" spans="1:14" ht="39">
      <c r="A1" s="111" t="s">
        <v>37</v>
      </c>
      <c r="B1" s="111" t="s">
        <v>45</v>
      </c>
      <c r="C1" s="112" t="s">
        <v>46</v>
      </c>
      <c r="G1" s="111" t="s">
        <v>45</v>
      </c>
      <c r="H1" s="121" t="s">
        <v>124</v>
      </c>
      <c r="I1" s="122" t="s">
        <v>131</v>
      </c>
      <c r="L1" s="111" t="s">
        <v>45</v>
      </c>
      <c r="M1" s="121" t="s">
        <v>111</v>
      </c>
      <c r="N1" s="122" t="s">
        <v>132</v>
      </c>
    </row>
    <row r="2" spans="1:14">
      <c r="A2" s="113" t="s">
        <v>137</v>
      </c>
      <c r="B2" s="113" t="s">
        <v>38</v>
      </c>
      <c r="C2" s="114">
        <v>96.33</v>
      </c>
      <c r="G2" s="113" t="s">
        <v>38</v>
      </c>
      <c r="H2" s="157"/>
      <c r="I2" s="143"/>
      <c r="L2" s="113" t="s">
        <v>38</v>
      </c>
      <c r="M2" s="157"/>
      <c r="N2" s="143"/>
    </row>
    <row r="3" spans="1:14">
      <c r="A3" s="115" t="s">
        <v>138</v>
      </c>
      <c r="B3" s="113" t="s">
        <v>39</v>
      </c>
      <c r="C3" s="114">
        <v>16.18</v>
      </c>
      <c r="G3" s="113" t="s">
        <v>39</v>
      </c>
      <c r="H3" s="157"/>
      <c r="I3" s="143"/>
      <c r="L3" s="113" t="s">
        <v>39</v>
      </c>
      <c r="M3" s="157"/>
      <c r="N3" s="143"/>
    </row>
    <row r="4" spans="1:14">
      <c r="A4" s="113" t="s">
        <v>24</v>
      </c>
      <c r="B4" s="113" t="s">
        <v>39</v>
      </c>
      <c r="C4" s="114">
        <v>66</v>
      </c>
      <c r="G4" s="115" t="s">
        <v>44</v>
      </c>
      <c r="H4" s="157"/>
      <c r="I4" s="143"/>
      <c r="L4" s="115" t="s">
        <v>44</v>
      </c>
      <c r="M4" s="157"/>
      <c r="N4" s="143"/>
    </row>
    <row r="5" spans="1:14">
      <c r="A5" s="113" t="s">
        <v>143</v>
      </c>
      <c r="B5" s="113" t="s">
        <v>38</v>
      </c>
      <c r="C5" s="114">
        <v>10</v>
      </c>
      <c r="G5" s="113" t="s">
        <v>40</v>
      </c>
      <c r="H5" s="157"/>
      <c r="I5" s="143"/>
      <c r="L5" s="113" t="s">
        <v>40</v>
      </c>
      <c r="M5" s="157"/>
      <c r="N5" s="143"/>
    </row>
    <row r="6" spans="1:14">
      <c r="A6" s="115" t="s">
        <v>142</v>
      </c>
      <c r="B6" s="115" t="s">
        <v>44</v>
      </c>
      <c r="C6" s="114">
        <v>101.58</v>
      </c>
      <c r="G6" s="113" t="s">
        <v>41</v>
      </c>
      <c r="H6" s="157"/>
      <c r="I6" s="143"/>
      <c r="L6" s="113" t="s">
        <v>41</v>
      </c>
      <c r="M6" s="157"/>
      <c r="N6" s="143"/>
    </row>
    <row r="7" spans="1:14">
      <c r="A7" s="115" t="s">
        <v>141</v>
      </c>
      <c r="B7" s="113" t="s">
        <v>40</v>
      </c>
      <c r="C7" s="114">
        <v>101</v>
      </c>
      <c r="G7" s="113" t="s">
        <v>42</v>
      </c>
      <c r="H7" s="157"/>
      <c r="I7" s="143"/>
      <c r="L7" s="113" t="s">
        <v>42</v>
      </c>
      <c r="M7" s="157"/>
      <c r="N7" s="143"/>
    </row>
    <row r="8" spans="1:14">
      <c r="A8" s="115" t="s">
        <v>140</v>
      </c>
      <c r="B8" s="113" t="s">
        <v>38</v>
      </c>
      <c r="C8" s="114">
        <v>131.66999999999999</v>
      </c>
      <c r="G8" s="113" t="s">
        <v>43</v>
      </c>
      <c r="H8" s="157"/>
      <c r="I8" s="143"/>
      <c r="L8" s="113" t="s">
        <v>43</v>
      </c>
      <c r="M8" s="157"/>
      <c r="N8" s="143"/>
    </row>
    <row r="9" spans="1:14">
      <c r="A9" s="115" t="s">
        <v>139</v>
      </c>
      <c r="B9" s="113" t="s">
        <v>41</v>
      </c>
      <c r="C9" s="114">
        <v>5.57</v>
      </c>
    </row>
    <row r="10" spans="1:14">
      <c r="A10" s="115" t="s">
        <v>144</v>
      </c>
      <c r="B10" s="113" t="s">
        <v>41</v>
      </c>
      <c r="C10" s="114">
        <v>33.840000000000003</v>
      </c>
      <c r="H10" s="169" t="str">
        <f>IF(H8=""," ",SUM(H2:H8))</f>
        <v/>
      </c>
      <c r="I10" s="169" t="str">
        <f>IF(I8=""," ",SUM(I2:I8))</f>
        <v/>
      </c>
      <c r="M10" s="169" t="str">
        <f>IF(M8=""," ",SUM(M2:M8))</f>
        <v/>
      </c>
      <c r="N10" s="169" t="str">
        <f>IF(N8=""," ",SUM(N2:N8))</f>
        <v/>
      </c>
    </row>
    <row r="11" spans="1:14">
      <c r="A11" s="115" t="s">
        <v>145</v>
      </c>
      <c r="B11" s="113" t="s">
        <v>41</v>
      </c>
      <c r="C11" s="114">
        <v>62.52</v>
      </c>
    </row>
    <row r="12" spans="1:14">
      <c r="A12" s="115" t="s">
        <v>146</v>
      </c>
      <c r="B12" s="113" t="s">
        <v>42</v>
      </c>
      <c r="C12" s="114">
        <v>66</v>
      </c>
    </row>
    <row r="13" spans="1:14">
      <c r="A13" s="115" t="s">
        <v>147</v>
      </c>
      <c r="B13" s="113" t="s">
        <v>38</v>
      </c>
      <c r="C13" s="114">
        <v>56</v>
      </c>
    </row>
    <row r="14" spans="1:14">
      <c r="A14" s="115" t="s">
        <v>148</v>
      </c>
      <c r="B14" s="115" t="s">
        <v>44</v>
      </c>
      <c r="C14" s="114">
        <v>83.55</v>
      </c>
    </row>
    <row r="15" spans="1:14">
      <c r="A15" s="115" t="s">
        <v>149</v>
      </c>
      <c r="B15" s="113" t="s">
        <v>43</v>
      </c>
      <c r="C15" s="114">
        <v>50</v>
      </c>
    </row>
    <row r="16" spans="1:14" ht="15.75" thickBot="1">
      <c r="A16" s="115" t="s">
        <v>150</v>
      </c>
      <c r="B16" s="116" t="s">
        <v>38</v>
      </c>
      <c r="C16" s="117">
        <v>49.5</v>
      </c>
    </row>
    <row r="17" spans="1:3" ht="15.75" thickBot="1">
      <c r="A17" s="86"/>
      <c r="B17" s="118" t="s">
        <v>86</v>
      </c>
      <c r="C17" s="119" t="s">
        <v>85</v>
      </c>
    </row>
    <row r="18" spans="1:3" ht="15.75" thickBot="1">
      <c r="A18" s="120"/>
      <c r="B18" s="155"/>
      <c r="C18" s="156"/>
    </row>
    <row r="19" spans="1:3" ht="15.75" thickBot="1"/>
    <row r="20" spans="1:3" ht="15.75" thickBot="1">
      <c r="A20" s="176" t="s">
        <v>122</v>
      </c>
      <c r="B20" s="177"/>
      <c r="C20" s="178"/>
    </row>
    <row r="21" spans="1:3" ht="15.75" thickBot="1"/>
    <row r="22" spans="1:3" ht="15.75" thickBot="1">
      <c r="A22" s="176" t="s">
        <v>123</v>
      </c>
      <c r="B22" s="177"/>
      <c r="C22" s="178"/>
    </row>
  </sheetData>
  <sheetProtection password="EE7F" sheet="1" objects="1" scenarios="1"/>
  <mergeCells count="2">
    <mergeCell ref="A20:C20"/>
    <mergeCell ref="A22:C22"/>
  </mergeCells>
  <pageMargins left="0.7" right="0.7" top="0.75" bottom="0.75" header="0.3" footer="0.3"/>
  <pageSetup orientation="portrait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2">
    <tabColor theme="0" tint="-0.249977111117893"/>
  </sheetPr>
  <dimension ref="C1:G17"/>
  <sheetViews>
    <sheetView workbookViewId="0">
      <selection activeCell="E11" sqref="E11"/>
    </sheetView>
  </sheetViews>
  <sheetFormatPr defaultRowHeight="15"/>
  <cols>
    <col min="1" max="2" width="2.85546875" style="135" customWidth="1"/>
    <col min="3" max="3" width="22.85546875" style="135" bestFit="1" customWidth="1"/>
    <col min="4" max="4" width="25.140625" style="135" customWidth="1"/>
    <col min="5" max="5" width="24" style="135" customWidth="1"/>
    <col min="6" max="6" width="9.140625" style="135"/>
    <col min="7" max="7" width="60.28515625" style="135" customWidth="1"/>
    <col min="8" max="16384" width="9.140625" style="135"/>
  </cols>
  <sheetData>
    <row r="1" spans="3:7" ht="15.75" thickBot="1">
      <c r="C1" s="182" t="s">
        <v>234</v>
      </c>
      <c r="D1" s="183"/>
      <c r="E1" s="184"/>
      <c r="G1" s="142" t="s">
        <v>233</v>
      </c>
    </row>
    <row r="2" spans="3:7">
      <c r="C2" s="136" t="s">
        <v>37</v>
      </c>
      <c r="D2" s="137" t="s">
        <v>113</v>
      </c>
      <c r="E2" s="138" t="s">
        <v>114</v>
      </c>
      <c r="G2" s="141" t="s">
        <v>115</v>
      </c>
    </row>
    <row r="3" spans="3:7">
      <c r="C3" s="139" t="s">
        <v>22</v>
      </c>
      <c r="D3" s="143"/>
      <c r="E3" s="144"/>
      <c r="G3" s="147"/>
    </row>
    <row r="4" spans="3:7">
      <c r="C4" s="139" t="s">
        <v>23</v>
      </c>
      <c r="D4" s="143"/>
      <c r="E4" s="144"/>
      <c r="G4" s="147"/>
    </row>
    <row r="5" spans="3:7">
      <c r="C5" s="139" t="s">
        <v>24</v>
      </c>
      <c r="D5" s="143"/>
      <c r="E5" s="144"/>
      <c r="G5" s="147"/>
    </row>
    <row r="6" spans="3:7">
      <c r="C6" s="139" t="s">
        <v>25</v>
      </c>
      <c r="D6" s="143"/>
      <c r="E6" s="144"/>
      <c r="G6" s="147"/>
    </row>
    <row r="7" spans="3:7">
      <c r="C7" s="139" t="s">
        <v>26</v>
      </c>
      <c r="D7" s="143"/>
      <c r="E7" s="144"/>
      <c r="G7" s="147"/>
    </row>
    <row r="8" spans="3:7">
      <c r="C8" s="139" t="s">
        <v>27</v>
      </c>
      <c r="D8" s="143"/>
      <c r="E8" s="144"/>
      <c r="G8" s="147"/>
    </row>
    <row r="9" spans="3:7">
      <c r="C9" s="139" t="s">
        <v>28</v>
      </c>
      <c r="D9" s="143"/>
      <c r="E9" s="144"/>
      <c r="G9" s="147"/>
    </row>
    <row r="10" spans="3:7">
      <c r="C10" s="139" t="s">
        <v>29</v>
      </c>
      <c r="D10" s="143"/>
      <c r="E10" s="144"/>
      <c r="G10" s="147"/>
    </row>
    <row r="11" spans="3:7">
      <c r="C11" s="139" t="s">
        <v>30</v>
      </c>
      <c r="D11" s="143"/>
      <c r="E11" s="144"/>
      <c r="G11" s="147"/>
    </row>
    <row r="12" spans="3:7">
      <c r="C12" s="139" t="s">
        <v>31</v>
      </c>
      <c r="D12" s="143"/>
      <c r="E12" s="144"/>
      <c r="G12" s="147"/>
    </row>
    <row r="13" spans="3:7">
      <c r="C13" s="139" t="s">
        <v>32</v>
      </c>
      <c r="D13" s="143"/>
      <c r="E13" s="144"/>
      <c r="G13" s="147"/>
    </row>
    <row r="14" spans="3:7">
      <c r="C14" s="139" t="s">
        <v>33</v>
      </c>
      <c r="D14" s="143"/>
      <c r="E14" s="144"/>
      <c r="G14" s="147"/>
    </row>
    <row r="15" spans="3:7">
      <c r="C15" s="139" t="s">
        <v>34</v>
      </c>
      <c r="D15" s="143"/>
      <c r="E15" s="144"/>
      <c r="G15" s="147"/>
    </row>
    <row r="16" spans="3:7">
      <c r="C16" s="139" t="s">
        <v>35</v>
      </c>
      <c r="D16" s="143"/>
      <c r="E16" s="144"/>
      <c r="G16" s="147"/>
    </row>
    <row r="17" spans="3:7" ht="15.75" thickBot="1">
      <c r="C17" s="140" t="s">
        <v>36</v>
      </c>
      <c r="D17" s="145"/>
      <c r="E17" s="146"/>
      <c r="G17" s="148"/>
    </row>
  </sheetData>
  <dataConsolidate/>
  <mergeCells count="1">
    <mergeCell ref="C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>
    <tabColor rgb="FF7030A0"/>
  </sheetPr>
  <dimension ref="A1:D29"/>
  <sheetViews>
    <sheetView tabSelected="1" workbookViewId="0">
      <selection activeCell="D9" sqref="D9"/>
    </sheetView>
  </sheetViews>
  <sheetFormatPr defaultRowHeight="15"/>
  <cols>
    <col min="1" max="1" width="9.140625" style="12"/>
    <col min="2" max="2" width="29.140625" style="12" customWidth="1"/>
    <col min="3" max="3" width="17.28515625" style="12" customWidth="1"/>
    <col min="4" max="4" width="21.5703125" style="160" customWidth="1"/>
    <col min="5" max="5" width="61.7109375" style="12" customWidth="1"/>
    <col min="6" max="16384" width="9.140625" style="12"/>
  </cols>
  <sheetData>
    <row r="1" spans="1:4" ht="15.75" thickBot="1">
      <c r="A1" s="185" t="s">
        <v>133</v>
      </c>
      <c r="B1" s="186"/>
      <c r="C1" s="186"/>
      <c r="D1" s="187"/>
    </row>
    <row r="2" spans="1:4" ht="26.25">
      <c r="A2" s="162" t="s">
        <v>47</v>
      </c>
      <c r="B2" s="163" t="s">
        <v>37</v>
      </c>
      <c r="C2" s="164" t="s">
        <v>50</v>
      </c>
      <c r="D2" s="170" t="s">
        <v>134</v>
      </c>
    </row>
    <row r="3" spans="1:4">
      <c r="A3" s="165">
        <v>104</v>
      </c>
      <c r="B3" s="158" t="s">
        <v>135</v>
      </c>
      <c r="C3" s="159" t="s">
        <v>38</v>
      </c>
      <c r="D3" s="171">
        <v>1400</v>
      </c>
    </row>
    <row r="4" spans="1:4">
      <c r="A4" s="165">
        <v>104</v>
      </c>
      <c r="B4" s="158" t="s">
        <v>136</v>
      </c>
      <c r="C4" s="158" t="s">
        <v>43</v>
      </c>
      <c r="D4" s="171">
        <v>412</v>
      </c>
    </row>
    <row r="5" spans="1:4">
      <c r="A5" s="165">
        <v>107</v>
      </c>
      <c r="B5" s="159" t="s">
        <v>22</v>
      </c>
      <c r="C5" s="159" t="s">
        <v>44</v>
      </c>
      <c r="D5" s="171">
        <v>400</v>
      </c>
    </row>
    <row r="6" spans="1:4">
      <c r="A6" s="165">
        <v>107</v>
      </c>
      <c r="B6" s="159" t="s">
        <v>22</v>
      </c>
      <c r="C6" s="158" t="s">
        <v>44</v>
      </c>
      <c r="D6" s="171">
        <v>420</v>
      </c>
    </row>
    <row r="7" spans="1:4">
      <c r="A7" s="165">
        <v>148</v>
      </c>
      <c r="B7" s="159" t="s">
        <v>23</v>
      </c>
      <c r="C7" s="159" t="s">
        <v>39</v>
      </c>
      <c r="D7" s="171">
        <v>400</v>
      </c>
    </row>
    <row r="8" spans="1:4">
      <c r="A8" s="165">
        <v>175</v>
      </c>
      <c r="B8" s="159" t="s">
        <v>24</v>
      </c>
      <c r="C8" s="159" t="s">
        <v>38</v>
      </c>
      <c r="D8" s="171">
        <v>400</v>
      </c>
    </row>
    <row r="9" spans="1:4">
      <c r="A9" s="165">
        <v>175</v>
      </c>
      <c r="B9" s="159" t="s">
        <v>24</v>
      </c>
      <c r="C9" s="158" t="s">
        <v>38</v>
      </c>
      <c r="D9" s="171">
        <v>425.63</v>
      </c>
    </row>
    <row r="10" spans="1:4">
      <c r="A10" s="165">
        <v>187</v>
      </c>
      <c r="B10" s="159" t="s">
        <v>25</v>
      </c>
      <c r="C10" s="159" t="s">
        <v>51</v>
      </c>
      <c r="D10" s="171">
        <v>496.33</v>
      </c>
    </row>
    <row r="11" spans="1:4">
      <c r="A11" s="165">
        <v>189</v>
      </c>
      <c r="B11" s="159" t="s">
        <v>26</v>
      </c>
      <c r="C11" s="159" t="s">
        <v>38</v>
      </c>
      <c r="D11" s="171">
        <v>416.18</v>
      </c>
    </row>
    <row r="12" spans="1:4">
      <c r="A12" s="165">
        <v>191</v>
      </c>
      <c r="B12" s="159" t="s">
        <v>27</v>
      </c>
      <c r="C12" s="159" t="s">
        <v>39</v>
      </c>
      <c r="D12" s="171">
        <v>400</v>
      </c>
    </row>
    <row r="13" spans="1:4">
      <c r="A13" s="165">
        <v>218</v>
      </c>
      <c r="B13" s="159" t="s">
        <v>28</v>
      </c>
      <c r="C13" s="159" t="s">
        <v>39</v>
      </c>
      <c r="D13" s="171">
        <v>400</v>
      </c>
    </row>
    <row r="14" spans="1:4">
      <c r="A14" s="165">
        <v>219</v>
      </c>
      <c r="B14" s="159" t="s">
        <v>29</v>
      </c>
      <c r="C14" s="159" t="s">
        <v>38</v>
      </c>
      <c r="D14" s="171">
        <v>501.58</v>
      </c>
    </row>
    <row r="15" spans="1:4">
      <c r="A15" s="165">
        <v>219</v>
      </c>
      <c r="B15" s="159" t="s">
        <v>29</v>
      </c>
      <c r="C15" s="158" t="s">
        <v>52</v>
      </c>
      <c r="D15" s="171">
        <v>466.65999999999997</v>
      </c>
    </row>
    <row r="16" spans="1:4">
      <c r="A16" s="165">
        <v>221</v>
      </c>
      <c r="B16" s="159" t="s">
        <v>30</v>
      </c>
      <c r="C16" s="159" t="s">
        <v>40</v>
      </c>
      <c r="D16" s="171">
        <v>531.66999999999996</v>
      </c>
    </row>
    <row r="17" spans="1:4">
      <c r="A17" s="165">
        <v>230</v>
      </c>
      <c r="B17" s="159" t="s">
        <v>31</v>
      </c>
      <c r="C17" s="159" t="s">
        <v>38</v>
      </c>
      <c r="D17" s="171">
        <v>405.57</v>
      </c>
    </row>
    <row r="18" spans="1:4">
      <c r="A18" s="165">
        <v>236</v>
      </c>
      <c r="B18" s="159" t="s">
        <v>32</v>
      </c>
      <c r="C18" s="159" t="s">
        <v>41</v>
      </c>
      <c r="D18" s="171">
        <v>433.84000000000003</v>
      </c>
    </row>
    <row r="19" spans="1:4">
      <c r="A19" s="165">
        <v>237</v>
      </c>
      <c r="B19" s="159" t="s">
        <v>33</v>
      </c>
      <c r="C19" s="159" t="s">
        <v>41</v>
      </c>
      <c r="D19" s="171">
        <v>433.84000000000003</v>
      </c>
    </row>
    <row r="20" spans="1:4">
      <c r="A20" s="165">
        <v>240</v>
      </c>
      <c r="B20" s="159" t="s">
        <v>34</v>
      </c>
      <c r="C20" s="159" t="s">
        <v>41</v>
      </c>
      <c r="D20" s="171">
        <v>400</v>
      </c>
    </row>
    <row r="21" spans="1:4">
      <c r="A21" s="165">
        <v>243</v>
      </c>
      <c r="B21" s="159" t="s">
        <v>35</v>
      </c>
      <c r="C21" s="159" t="s">
        <v>42</v>
      </c>
      <c r="D21" s="171">
        <v>556.87</v>
      </c>
    </row>
    <row r="22" spans="1:4">
      <c r="A22" s="165">
        <v>244</v>
      </c>
      <c r="B22" s="159" t="s">
        <v>36</v>
      </c>
      <c r="C22" s="159" t="s">
        <v>38</v>
      </c>
      <c r="D22" s="171">
        <v>483.55</v>
      </c>
    </row>
    <row r="23" spans="1:4">
      <c r="A23" s="165">
        <v>244</v>
      </c>
      <c r="B23" s="159" t="s">
        <v>36</v>
      </c>
      <c r="C23" s="158" t="s">
        <v>53</v>
      </c>
      <c r="D23" s="171">
        <v>460</v>
      </c>
    </row>
    <row r="24" spans="1:4">
      <c r="A24" s="165">
        <v>245</v>
      </c>
      <c r="B24" s="159" t="s">
        <v>48</v>
      </c>
      <c r="C24" s="159" t="s">
        <v>43</v>
      </c>
      <c r="D24" s="171">
        <v>576.68000000000006</v>
      </c>
    </row>
    <row r="25" spans="1:4">
      <c r="A25" s="165">
        <v>247</v>
      </c>
      <c r="B25" s="159" t="s">
        <v>49</v>
      </c>
      <c r="C25" s="159" t="s">
        <v>38</v>
      </c>
      <c r="D25" s="171">
        <v>454.15999999999997</v>
      </c>
    </row>
    <row r="26" spans="1:4" ht="15.75" thickBot="1">
      <c r="A26" s="166">
        <v>247</v>
      </c>
      <c r="B26" s="167" t="s">
        <v>49</v>
      </c>
      <c r="C26" s="168" t="s">
        <v>54</v>
      </c>
      <c r="D26" s="172">
        <v>480</v>
      </c>
    </row>
    <row r="28" spans="1:4" ht="15.75" thickBot="1"/>
    <row r="29" spans="1:4" ht="15.75" thickBot="1">
      <c r="B29" s="161" t="s">
        <v>97</v>
      </c>
      <c r="C29" s="13"/>
    </row>
  </sheetData>
  <mergeCells count="1">
    <mergeCell ref="A1:D1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7">
    <tabColor theme="0" tint="-0.249977111117893"/>
  </sheetPr>
  <dimension ref="A1:N19"/>
  <sheetViews>
    <sheetView workbookViewId="0">
      <selection activeCell="I4" sqref="I4"/>
    </sheetView>
  </sheetViews>
  <sheetFormatPr defaultRowHeight="15"/>
  <cols>
    <col min="1" max="1" width="9.140625" style="21"/>
    <col min="2" max="2" width="24.5703125" style="21" customWidth="1"/>
    <col min="3" max="3" width="9.140625" style="21"/>
    <col min="4" max="4" width="11.140625" style="21" customWidth="1"/>
    <col min="5" max="9" width="9.140625" style="21"/>
    <col min="10" max="10" width="9.140625" style="125"/>
    <col min="11" max="12" width="9.140625" style="21"/>
    <col min="13" max="13" width="25.140625" style="21" bestFit="1" customWidth="1"/>
    <col min="14" max="14" width="14" style="21" customWidth="1"/>
    <col min="15" max="16384" width="9.140625" style="21"/>
  </cols>
  <sheetData>
    <row r="1" spans="1:14" ht="34.5" thickBot="1">
      <c r="A1" s="25" t="s">
        <v>47</v>
      </c>
      <c r="B1" s="25" t="s">
        <v>37</v>
      </c>
      <c r="C1" s="25" t="s">
        <v>55</v>
      </c>
      <c r="D1" s="25" t="s">
        <v>56</v>
      </c>
      <c r="E1" s="25" t="s">
        <v>57</v>
      </c>
      <c r="F1" s="25" t="s">
        <v>58</v>
      </c>
      <c r="G1" s="26" t="s">
        <v>59</v>
      </c>
      <c r="H1" s="25" t="s">
        <v>60</v>
      </c>
      <c r="I1" s="25" t="s">
        <v>61</v>
      </c>
      <c r="J1" s="123" t="s">
        <v>62</v>
      </c>
      <c r="M1" s="188" t="s">
        <v>119</v>
      </c>
      <c r="N1" s="189"/>
    </row>
    <row r="2" spans="1:14" ht="15.75" thickBot="1">
      <c r="A2" s="22">
        <v>175</v>
      </c>
      <c r="B2" s="23" t="s">
        <v>63</v>
      </c>
      <c r="C2" s="23">
        <v>10</v>
      </c>
      <c r="D2" s="23">
        <v>21</v>
      </c>
      <c r="E2" s="23">
        <v>0</v>
      </c>
      <c r="F2" s="23">
        <v>65</v>
      </c>
      <c r="G2" s="23">
        <v>59</v>
      </c>
      <c r="H2" s="23">
        <v>89</v>
      </c>
      <c r="I2" s="23">
        <v>0</v>
      </c>
      <c r="J2" s="124">
        <v>4000</v>
      </c>
      <c r="M2" s="24" t="s">
        <v>103</v>
      </c>
      <c r="N2" s="126"/>
    </row>
    <row r="3" spans="1:14" ht="15.75" thickBot="1">
      <c r="A3" s="22">
        <v>187</v>
      </c>
      <c r="B3" s="23" t="s">
        <v>64</v>
      </c>
      <c r="C3" s="23">
        <v>11</v>
      </c>
      <c r="D3" s="23">
        <v>22</v>
      </c>
      <c r="E3" s="23">
        <v>0</v>
      </c>
      <c r="F3" s="23">
        <v>1569.11</v>
      </c>
      <c r="G3" s="23">
        <v>60</v>
      </c>
      <c r="H3" s="23">
        <v>90</v>
      </c>
      <c r="I3" s="23">
        <v>0</v>
      </c>
      <c r="J3" s="124">
        <v>6608.8899999999994</v>
      </c>
    </row>
    <row r="4" spans="1:14" ht="15.75" thickBot="1">
      <c r="A4" s="22">
        <v>189</v>
      </c>
      <c r="B4" s="23" t="s">
        <v>65</v>
      </c>
      <c r="C4" s="23">
        <v>12</v>
      </c>
      <c r="D4" s="23">
        <v>23</v>
      </c>
      <c r="E4" s="23">
        <v>0</v>
      </c>
      <c r="F4" s="23">
        <v>0</v>
      </c>
      <c r="G4" s="23">
        <v>61</v>
      </c>
      <c r="H4" s="23">
        <v>91</v>
      </c>
      <c r="I4" s="23">
        <v>0</v>
      </c>
      <c r="J4" s="124">
        <v>4544.55</v>
      </c>
      <c r="M4" s="24" t="s">
        <v>104</v>
      </c>
      <c r="N4" s="126"/>
    </row>
    <row r="5" spans="1:14">
      <c r="A5" s="22">
        <v>191</v>
      </c>
      <c r="B5" s="23" t="s">
        <v>66</v>
      </c>
      <c r="C5" s="23">
        <v>13</v>
      </c>
      <c r="D5" s="23">
        <v>24</v>
      </c>
      <c r="E5" s="23">
        <v>0</v>
      </c>
      <c r="F5" s="23">
        <v>2688</v>
      </c>
      <c r="G5" s="23">
        <v>62</v>
      </c>
      <c r="H5" s="23">
        <v>92</v>
      </c>
      <c r="I5" s="23">
        <v>0</v>
      </c>
      <c r="J5" s="124">
        <v>9070.14</v>
      </c>
    </row>
    <row r="6" spans="1:14">
      <c r="A6" s="22">
        <v>230</v>
      </c>
      <c r="B6" s="23" t="s">
        <v>67</v>
      </c>
      <c r="C6" s="23">
        <v>14</v>
      </c>
      <c r="D6" s="23">
        <v>25</v>
      </c>
      <c r="E6" s="23">
        <v>0</v>
      </c>
      <c r="F6" s="23">
        <v>0</v>
      </c>
      <c r="G6" s="23">
        <v>63</v>
      </c>
      <c r="H6" s="23">
        <v>93</v>
      </c>
      <c r="I6" s="23">
        <v>0</v>
      </c>
      <c r="J6" s="124">
        <v>4383.87</v>
      </c>
    </row>
    <row r="7" spans="1:14">
      <c r="A7" s="22">
        <v>104</v>
      </c>
      <c r="B7" s="23" t="s">
        <v>68</v>
      </c>
      <c r="C7" s="23">
        <v>15</v>
      </c>
      <c r="D7" s="23">
        <v>26</v>
      </c>
      <c r="E7" s="23">
        <v>0</v>
      </c>
      <c r="F7" s="23">
        <v>2655.52</v>
      </c>
      <c r="G7" s="23">
        <v>64</v>
      </c>
      <c r="H7" s="23">
        <v>94</v>
      </c>
      <c r="I7" s="23">
        <v>0</v>
      </c>
      <c r="J7" s="124">
        <v>8795.9</v>
      </c>
    </row>
    <row r="8" spans="1:14">
      <c r="A8" s="22">
        <v>107</v>
      </c>
      <c r="B8" s="23" t="s">
        <v>69</v>
      </c>
      <c r="C8" s="23">
        <v>16</v>
      </c>
      <c r="D8" s="23">
        <v>27</v>
      </c>
      <c r="E8" s="23">
        <v>0</v>
      </c>
      <c r="F8" s="23">
        <v>1843.92</v>
      </c>
      <c r="G8" s="23">
        <v>65</v>
      </c>
      <c r="H8" s="23">
        <v>95</v>
      </c>
      <c r="I8" s="23">
        <v>0</v>
      </c>
      <c r="J8" s="124">
        <v>7139.06</v>
      </c>
    </row>
    <row r="9" spans="1:14">
      <c r="A9" s="22">
        <v>148</v>
      </c>
      <c r="B9" s="23" t="s">
        <v>70</v>
      </c>
      <c r="C9" s="23">
        <v>17</v>
      </c>
      <c r="D9" s="23">
        <v>28</v>
      </c>
      <c r="E9" s="23">
        <v>0</v>
      </c>
      <c r="F9" s="23">
        <v>0</v>
      </c>
      <c r="G9" s="23">
        <v>66</v>
      </c>
      <c r="H9" s="23">
        <v>96</v>
      </c>
      <c r="I9" s="23">
        <v>0</v>
      </c>
      <c r="J9" s="124">
        <v>5222.57</v>
      </c>
    </row>
    <row r="10" spans="1:14">
      <c r="A10" s="22">
        <v>218</v>
      </c>
      <c r="B10" s="23" t="s">
        <v>71</v>
      </c>
      <c r="C10" s="23">
        <v>18</v>
      </c>
      <c r="D10" s="23">
        <v>29</v>
      </c>
      <c r="E10" s="23">
        <v>0</v>
      </c>
      <c r="F10" s="23">
        <v>500</v>
      </c>
      <c r="G10" s="23">
        <v>67</v>
      </c>
      <c r="H10" s="23">
        <v>97</v>
      </c>
      <c r="I10" s="23">
        <v>0</v>
      </c>
      <c r="J10" s="124">
        <v>5137.33</v>
      </c>
    </row>
    <row r="11" spans="1:14">
      <c r="A11" s="22">
        <v>219</v>
      </c>
      <c r="B11" s="23" t="s">
        <v>72</v>
      </c>
      <c r="C11" s="23">
        <v>19</v>
      </c>
      <c r="D11" s="23">
        <v>30</v>
      </c>
      <c r="E11" s="23">
        <v>0</v>
      </c>
      <c r="F11" s="23">
        <v>1887.1</v>
      </c>
      <c r="G11" s="23">
        <v>68</v>
      </c>
      <c r="H11" s="23">
        <v>98</v>
      </c>
      <c r="I11" s="23">
        <v>0</v>
      </c>
      <c r="J11" s="124">
        <v>6657.6100000000006</v>
      </c>
    </row>
    <row r="12" spans="1:14">
      <c r="A12" s="22">
        <v>221</v>
      </c>
      <c r="B12" s="23" t="s">
        <v>73</v>
      </c>
      <c r="C12" s="23">
        <v>20</v>
      </c>
      <c r="D12" s="23">
        <v>31</v>
      </c>
      <c r="E12" s="23">
        <v>0</v>
      </c>
      <c r="F12" s="23">
        <v>1250</v>
      </c>
      <c r="G12" s="23">
        <v>69</v>
      </c>
      <c r="H12" s="23">
        <v>99</v>
      </c>
      <c r="I12" s="23">
        <v>0</v>
      </c>
      <c r="J12" s="124">
        <v>6194.79</v>
      </c>
    </row>
    <row r="13" spans="1:14">
      <c r="A13" s="22">
        <v>236</v>
      </c>
      <c r="B13" s="23" t="s">
        <v>74</v>
      </c>
      <c r="C13" s="23">
        <v>21</v>
      </c>
      <c r="D13" s="23">
        <v>32</v>
      </c>
      <c r="E13" s="23">
        <v>0</v>
      </c>
      <c r="F13" s="23">
        <v>742.29</v>
      </c>
      <c r="G13" s="23">
        <v>70</v>
      </c>
      <c r="H13" s="23">
        <v>100</v>
      </c>
      <c r="I13" s="23">
        <v>0</v>
      </c>
      <c r="J13" s="124">
        <v>4490.9799999999996</v>
      </c>
    </row>
    <row r="14" spans="1:14">
      <c r="A14" s="22">
        <v>237</v>
      </c>
      <c r="B14" s="23" t="s">
        <v>75</v>
      </c>
      <c r="C14" s="23">
        <v>22</v>
      </c>
      <c r="D14" s="23">
        <v>33</v>
      </c>
      <c r="E14" s="23">
        <v>0</v>
      </c>
      <c r="F14" s="23">
        <v>716.07</v>
      </c>
      <c r="G14" s="23">
        <v>71</v>
      </c>
      <c r="H14" s="23">
        <v>101</v>
      </c>
      <c r="I14" s="23">
        <v>0</v>
      </c>
      <c r="J14" s="124">
        <v>4466.49</v>
      </c>
    </row>
    <row r="15" spans="1:14">
      <c r="A15" s="22">
        <v>240</v>
      </c>
      <c r="B15" s="23" t="s">
        <v>76</v>
      </c>
      <c r="C15" s="23">
        <v>23</v>
      </c>
      <c r="D15" s="23">
        <v>34</v>
      </c>
      <c r="E15" s="23">
        <v>0</v>
      </c>
      <c r="F15" s="23">
        <v>0</v>
      </c>
      <c r="G15" s="23">
        <v>72</v>
      </c>
      <c r="H15" s="23">
        <v>102</v>
      </c>
      <c r="I15" s="23">
        <v>0</v>
      </c>
      <c r="J15" s="124">
        <v>4129.3</v>
      </c>
    </row>
    <row r="16" spans="1:14">
      <c r="A16" s="22">
        <v>243</v>
      </c>
      <c r="B16" s="23" t="s">
        <v>77</v>
      </c>
      <c r="C16" s="23">
        <v>24</v>
      </c>
      <c r="D16" s="23">
        <v>35</v>
      </c>
      <c r="E16" s="23">
        <v>0</v>
      </c>
      <c r="F16" s="23">
        <v>1136.6600000000001</v>
      </c>
      <c r="G16" s="23">
        <v>73</v>
      </c>
      <c r="H16" s="23">
        <v>103</v>
      </c>
      <c r="I16" s="23">
        <v>0</v>
      </c>
      <c r="J16" s="124">
        <v>8034.89</v>
      </c>
    </row>
    <row r="17" spans="1:10">
      <c r="A17" s="22">
        <v>244</v>
      </c>
      <c r="B17" s="23" t="s">
        <v>78</v>
      </c>
      <c r="C17" s="23">
        <v>25</v>
      </c>
      <c r="D17" s="23">
        <v>36</v>
      </c>
      <c r="E17" s="23">
        <v>0</v>
      </c>
      <c r="F17" s="23">
        <v>2281.4699999999998</v>
      </c>
      <c r="G17" s="23">
        <v>74</v>
      </c>
      <c r="H17" s="23">
        <v>104</v>
      </c>
      <c r="I17" s="23">
        <v>0</v>
      </c>
      <c r="J17" s="124">
        <v>6882.71</v>
      </c>
    </row>
    <row r="18" spans="1:10">
      <c r="A18" s="22">
        <v>245</v>
      </c>
      <c r="B18" s="23" t="s">
        <v>79</v>
      </c>
      <c r="C18" s="23">
        <v>26</v>
      </c>
      <c r="D18" s="23">
        <v>37</v>
      </c>
      <c r="E18" s="23">
        <v>0</v>
      </c>
      <c r="F18" s="23">
        <v>0</v>
      </c>
      <c r="G18" s="23">
        <v>75</v>
      </c>
      <c r="H18" s="23">
        <v>105</v>
      </c>
      <c r="I18" s="23">
        <v>0</v>
      </c>
      <c r="J18" s="124">
        <v>6193.98</v>
      </c>
    </row>
    <row r="19" spans="1:10">
      <c r="A19" s="22">
        <v>247</v>
      </c>
      <c r="B19" s="23" t="s">
        <v>80</v>
      </c>
      <c r="C19" s="23">
        <v>27</v>
      </c>
      <c r="D19" s="23">
        <v>38</v>
      </c>
      <c r="E19" s="23">
        <v>0</v>
      </c>
      <c r="F19" s="23">
        <v>2005.68</v>
      </c>
      <c r="G19" s="23">
        <v>76</v>
      </c>
      <c r="H19" s="23">
        <v>106</v>
      </c>
      <c r="I19" s="23">
        <v>0</v>
      </c>
      <c r="J19" s="124">
        <v>6675.55</v>
      </c>
    </row>
  </sheetData>
  <sheetProtection password="EE7F" sheet="1" objects="1" scenarios="1"/>
  <mergeCells count="1">
    <mergeCell ref="M1:N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8">
    <tabColor rgb="FF7030A0"/>
  </sheetPr>
  <dimension ref="A1:AJ171"/>
  <sheetViews>
    <sheetView workbookViewId="0">
      <selection activeCell="F7" sqref="F7"/>
    </sheetView>
  </sheetViews>
  <sheetFormatPr defaultRowHeight="15"/>
  <cols>
    <col min="1" max="2" width="14.85546875" customWidth="1"/>
    <col min="3" max="3" width="19.140625" customWidth="1"/>
    <col min="4" max="4" width="19.85546875" style="6" customWidth="1"/>
    <col min="5" max="5" width="13.140625" style="6" customWidth="1"/>
    <col min="6" max="6" width="30.5703125" style="6" customWidth="1"/>
    <col min="7" max="7" width="5.28515625" style="6" customWidth="1"/>
    <col min="8" max="8" width="6.28515625" style="6" customWidth="1"/>
    <col min="9" max="9" width="13.140625" style="6" customWidth="1"/>
    <col min="10" max="10" width="25.7109375" style="6" customWidth="1"/>
    <col min="11" max="11" width="6.28515625" style="6" customWidth="1"/>
    <col min="12" max="12" width="15" style="6" customWidth="1"/>
    <col min="13" max="13" width="6.28515625" style="6" customWidth="1"/>
    <col min="14" max="14" width="14.85546875" style="6" customWidth="1"/>
    <col min="15" max="17" width="7.28515625" style="6" customWidth="1"/>
    <col min="18" max="18" width="11.28515625" style="6" bestFit="1" customWidth="1"/>
    <col min="19" max="36" width="9.140625" style="6"/>
  </cols>
  <sheetData>
    <row r="1" spans="1:23" ht="27" thickBot="1">
      <c r="A1" s="5" t="s">
        <v>50</v>
      </c>
      <c r="B1" s="5" t="s">
        <v>81</v>
      </c>
      <c r="C1" s="3" t="s">
        <v>46</v>
      </c>
      <c r="E1" s="190" t="s">
        <v>129</v>
      </c>
      <c r="F1" s="191"/>
      <c r="K1" s="192" t="s">
        <v>130</v>
      </c>
      <c r="L1" s="193"/>
      <c r="M1" s="193"/>
      <c r="N1" s="194"/>
      <c r="V1" s="8"/>
      <c r="W1" s="9"/>
    </row>
    <row r="2" spans="1:23">
      <c r="A2" s="1" t="s">
        <v>38</v>
      </c>
      <c r="B2" s="2" t="s">
        <v>82</v>
      </c>
      <c r="C2" s="4">
        <v>99.42</v>
      </c>
    </row>
    <row r="3" spans="1:23">
      <c r="A3" s="1" t="s">
        <v>44</v>
      </c>
      <c r="B3" s="2" t="s">
        <v>83</v>
      </c>
      <c r="C3" s="4">
        <v>0</v>
      </c>
    </row>
    <row r="4" spans="1:23">
      <c r="A4" s="1" t="s">
        <v>39</v>
      </c>
      <c r="B4" s="2" t="s">
        <v>82</v>
      </c>
      <c r="C4" s="4">
        <v>0</v>
      </c>
    </row>
    <row r="5" spans="1:23">
      <c r="A5" s="1" t="s">
        <v>38</v>
      </c>
      <c r="B5" s="2" t="s">
        <v>83</v>
      </c>
      <c r="C5" s="4">
        <v>0</v>
      </c>
    </row>
    <row r="6" spans="1:23">
      <c r="A6" s="1" t="s">
        <v>51</v>
      </c>
      <c r="B6" s="2" t="s">
        <v>82</v>
      </c>
      <c r="C6" s="4">
        <v>96.33</v>
      </c>
    </row>
    <row r="7" spans="1:23">
      <c r="A7" s="1" t="s">
        <v>38</v>
      </c>
      <c r="B7" s="2" t="s">
        <v>83</v>
      </c>
      <c r="C7" s="4">
        <v>16.18</v>
      </c>
    </row>
    <row r="8" spans="1:23">
      <c r="A8" s="1" t="s">
        <v>39</v>
      </c>
      <c r="B8" s="2" t="s">
        <v>82</v>
      </c>
      <c r="C8" s="4">
        <v>0</v>
      </c>
    </row>
    <row r="9" spans="1:23">
      <c r="A9" s="1" t="s">
        <v>39</v>
      </c>
      <c r="B9" s="2" t="s">
        <v>82</v>
      </c>
      <c r="C9" s="4">
        <v>0</v>
      </c>
    </row>
    <row r="10" spans="1:23">
      <c r="A10" s="1" t="s">
        <v>38</v>
      </c>
      <c r="B10" s="2" t="s">
        <v>83</v>
      </c>
      <c r="C10" s="4">
        <v>101.58</v>
      </c>
    </row>
    <row r="11" spans="1:23">
      <c r="A11" s="1" t="s">
        <v>40</v>
      </c>
      <c r="B11" s="2" t="s">
        <v>83</v>
      </c>
      <c r="C11" s="4">
        <v>131.66999999999999</v>
      </c>
    </row>
    <row r="12" spans="1:23">
      <c r="A12" s="1" t="s">
        <v>38</v>
      </c>
      <c r="B12" s="2" t="s">
        <v>84</v>
      </c>
      <c r="C12" s="4">
        <v>5.57</v>
      </c>
    </row>
    <row r="13" spans="1:23">
      <c r="A13" s="1" t="s">
        <v>41</v>
      </c>
      <c r="B13" s="2" t="s">
        <v>83</v>
      </c>
      <c r="C13" s="4">
        <v>33.840000000000003</v>
      </c>
    </row>
    <row r="14" spans="1:23">
      <c r="A14" s="1" t="s">
        <v>41</v>
      </c>
      <c r="B14" s="2" t="s">
        <v>82</v>
      </c>
      <c r="C14" s="4">
        <v>33.840000000000003</v>
      </c>
    </row>
    <row r="15" spans="1:23">
      <c r="A15" s="1" t="s">
        <v>41</v>
      </c>
      <c r="B15" s="2" t="s">
        <v>84</v>
      </c>
      <c r="C15" s="4">
        <v>0</v>
      </c>
    </row>
    <row r="16" spans="1:23">
      <c r="A16" s="1" t="s">
        <v>42</v>
      </c>
      <c r="B16" s="2" t="s">
        <v>84</v>
      </c>
      <c r="C16" s="4">
        <v>156.87</v>
      </c>
    </row>
    <row r="17" spans="1:3">
      <c r="A17" s="1" t="s">
        <v>38</v>
      </c>
      <c r="B17" s="2" t="s">
        <v>84</v>
      </c>
      <c r="C17" s="4">
        <v>83.55</v>
      </c>
    </row>
    <row r="18" spans="1:3">
      <c r="A18" s="1" t="s">
        <v>43</v>
      </c>
      <c r="B18" s="2" t="s">
        <v>82</v>
      </c>
      <c r="C18" s="4">
        <v>176.68</v>
      </c>
    </row>
    <row r="19" spans="1:3">
      <c r="A19" s="1" t="s">
        <v>38</v>
      </c>
      <c r="B19" s="2" t="s">
        <v>84</v>
      </c>
      <c r="C19" s="4">
        <v>54.16</v>
      </c>
    </row>
    <row r="20" spans="1:3">
      <c r="A20" s="6"/>
      <c r="B20" s="6"/>
      <c r="C20" s="6"/>
    </row>
    <row r="21" spans="1:3" ht="15.75" thickBot="1">
      <c r="A21" s="6"/>
      <c r="B21" s="6"/>
      <c r="C21" s="6"/>
    </row>
    <row r="22" spans="1:3" ht="15.75" thickBot="1">
      <c r="A22" s="7" t="s">
        <v>100</v>
      </c>
      <c r="B22" s="27"/>
      <c r="C22" s="6"/>
    </row>
    <row r="23" spans="1:3">
      <c r="A23" s="6"/>
      <c r="B23" s="10"/>
      <c r="C23" s="6"/>
    </row>
    <row r="24" spans="1:3" ht="15.75" thickBot="1">
      <c r="A24" s="6"/>
      <c r="B24" s="10"/>
      <c r="C24" s="6"/>
    </row>
    <row r="25" spans="1:3" ht="15.75" thickBot="1">
      <c r="A25" s="7" t="s">
        <v>101</v>
      </c>
      <c r="B25" s="11"/>
      <c r="C25" s="6"/>
    </row>
    <row r="26" spans="1:3">
      <c r="A26" s="6"/>
      <c r="B26" s="6"/>
      <c r="C26" s="6"/>
    </row>
    <row r="27" spans="1:3">
      <c r="A27" s="6"/>
      <c r="B27" s="6"/>
      <c r="C27" s="6"/>
    </row>
    <row r="28" spans="1:3">
      <c r="A28" s="6"/>
      <c r="B28" s="6"/>
      <c r="C28" s="6"/>
    </row>
    <row r="29" spans="1:3">
      <c r="A29" s="6"/>
      <c r="B29" s="6"/>
      <c r="C29" s="6"/>
    </row>
    <row r="30" spans="1:3">
      <c r="A30" s="6"/>
      <c r="B30" s="6"/>
      <c r="C30" s="6"/>
    </row>
    <row r="31" spans="1:3">
      <c r="A31" s="6"/>
      <c r="B31" s="6"/>
      <c r="C31" s="6"/>
    </row>
    <row r="32" spans="1:3">
      <c r="A32" s="6"/>
      <c r="B32" s="6"/>
      <c r="C32" s="6"/>
    </row>
    <row r="33" spans="1:3">
      <c r="A33" s="6"/>
      <c r="B33" s="6"/>
      <c r="C33" s="6"/>
    </row>
    <row r="34" spans="1:3">
      <c r="A34" s="6"/>
      <c r="B34" s="6"/>
      <c r="C34" s="6"/>
    </row>
    <row r="35" spans="1:3">
      <c r="A35" s="6"/>
      <c r="B35" s="6"/>
      <c r="C35" s="6"/>
    </row>
    <row r="36" spans="1:3">
      <c r="A36" s="6"/>
      <c r="B36" s="6"/>
      <c r="C36" s="6"/>
    </row>
    <row r="37" spans="1:3">
      <c r="A37" s="6"/>
      <c r="B37" s="6"/>
      <c r="C37" s="6"/>
    </row>
    <row r="38" spans="1:3">
      <c r="A38" s="6"/>
      <c r="B38" s="6"/>
      <c r="C38" s="6"/>
    </row>
    <row r="39" spans="1:3">
      <c r="A39" s="6"/>
      <c r="B39" s="6"/>
      <c r="C39" s="6"/>
    </row>
    <row r="40" spans="1:3">
      <c r="A40" s="6"/>
      <c r="B40" s="6"/>
      <c r="C40" s="6"/>
    </row>
    <row r="41" spans="1:3">
      <c r="A41" s="6"/>
      <c r="B41" s="6"/>
      <c r="C41" s="6"/>
    </row>
    <row r="42" spans="1:3">
      <c r="A42" s="6"/>
      <c r="B42" s="6"/>
      <c r="C42" s="6"/>
    </row>
    <row r="43" spans="1:3">
      <c r="A43" s="6"/>
      <c r="B43" s="6"/>
      <c r="C43" s="6"/>
    </row>
    <row r="44" spans="1:3">
      <c r="A44" s="6"/>
      <c r="B44" s="6"/>
      <c r="C44" s="6"/>
    </row>
    <row r="45" spans="1:3">
      <c r="A45" s="6"/>
      <c r="B45" s="6"/>
      <c r="C45" s="6"/>
    </row>
    <row r="46" spans="1:3">
      <c r="A46" s="6"/>
      <c r="B46" s="6"/>
      <c r="C46" s="6"/>
    </row>
    <row r="47" spans="1:3">
      <c r="A47" s="6"/>
      <c r="B47" s="6"/>
      <c r="C47" s="6"/>
    </row>
    <row r="48" spans="1:3">
      <c r="A48" s="6"/>
      <c r="B48" s="6"/>
      <c r="C48" s="6"/>
    </row>
    <row r="49" spans="1:3">
      <c r="A49" s="6"/>
      <c r="B49" s="6"/>
      <c r="C49" s="6"/>
    </row>
    <row r="50" spans="1:3">
      <c r="A50" s="6"/>
      <c r="B50" s="6"/>
      <c r="C50" s="6"/>
    </row>
    <row r="51" spans="1:3">
      <c r="A51" s="6"/>
      <c r="B51" s="6"/>
      <c r="C51" s="6"/>
    </row>
    <row r="52" spans="1:3">
      <c r="A52" s="6"/>
      <c r="B52" s="6"/>
      <c r="C52" s="6"/>
    </row>
    <row r="53" spans="1:3">
      <c r="A53" s="6"/>
      <c r="B53" s="6"/>
      <c r="C53" s="6"/>
    </row>
    <row r="54" spans="1:3">
      <c r="A54" s="6"/>
      <c r="B54" s="6"/>
      <c r="C54" s="6"/>
    </row>
    <row r="55" spans="1:3">
      <c r="A55" s="6"/>
      <c r="B55" s="6"/>
      <c r="C55" s="6"/>
    </row>
    <row r="56" spans="1:3">
      <c r="A56" s="6"/>
      <c r="B56" s="6"/>
      <c r="C56" s="6"/>
    </row>
    <row r="57" spans="1:3">
      <c r="A57" s="6"/>
      <c r="B57" s="6"/>
      <c r="C57" s="6"/>
    </row>
    <row r="58" spans="1:3">
      <c r="A58" s="6"/>
      <c r="B58" s="6"/>
      <c r="C58" s="6"/>
    </row>
    <row r="59" spans="1:3">
      <c r="A59" s="6"/>
      <c r="B59" s="6"/>
      <c r="C59" s="6"/>
    </row>
    <row r="60" spans="1:3">
      <c r="A60" s="6"/>
      <c r="B60" s="6"/>
      <c r="C60" s="6"/>
    </row>
    <row r="61" spans="1:3">
      <c r="A61" s="6"/>
      <c r="B61" s="6"/>
      <c r="C61" s="6"/>
    </row>
    <row r="62" spans="1:3">
      <c r="A62" s="6"/>
      <c r="B62" s="6"/>
      <c r="C62" s="6"/>
    </row>
    <row r="63" spans="1:3">
      <c r="A63" s="6"/>
      <c r="B63" s="6"/>
      <c r="C63" s="6"/>
    </row>
    <row r="64" spans="1:3">
      <c r="A64" s="6"/>
      <c r="B64" s="6"/>
      <c r="C64" s="6"/>
    </row>
    <row r="65" spans="1:3">
      <c r="A65" s="6"/>
      <c r="B65" s="6"/>
      <c r="C65" s="6"/>
    </row>
    <row r="66" spans="1:3">
      <c r="A66" s="6"/>
      <c r="B66" s="6"/>
      <c r="C66" s="6"/>
    </row>
    <row r="67" spans="1:3">
      <c r="A67" s="6"/>
      <c r="B67" s="6"/>
      <c r="C67" s="6"/>
    </row>
    <row r="68" spans="1:3">
      <c r="A68" s="6"/>
      <c r="B68" s="6"/>
      <c r="C68" s="6"/>
    </row>
    <row r="69" spans="1:3">
      <c r="A69" s="6"/>
      <c r="B69" s="6"/>
      <c r="C69" s="6"/>
    </row>
    <row r="70" spans="1:3">
      <c r="A70" s="6"/>
      <c r="B70" s="6"/>
      <c r="C70" s="6"/>
    </row>
    <row r="71" spans="1:3">
      <c r="A71" s="6"/>
      <c r="B71" s="6"/>
      <c r="C71" s="6"/>
    </row>
    <row r="72" spans="1:3">
      <c r="A72" s="6"/>
      <c r="B72" s="6"/>
      <c r="C72" s="6"/>
    </row>
    <row r="73" spans="1:3">
      <c r="A73" s="6"/>
      <c r="B73" s="6"/>
      <c r="C73" s="6"/>
    </row>
    <row r="74" spans="1:3">
      <c r="A74" s="6"/>
      <c r="B74" s="6"/>
      <c r="C74" s="6"/>
    </row>
    <row r="75" spans="1:3">
      <c r="A75" s="6"/>
      <c r="B75" s="6"/>
      <c r="C75" s="6"/>
    </row>
    <row r="76" spans="1:3">
      <c r="A76" s="6"/>
      <c r="B76" s="6"/>
      <c r="C76" s="6"/>
    </row>
    <row r="77" spans="1:3">
      <c r="A77" s="6"/>
      <c r="B77" s="6"/>
      <c r="C77" s="6"/>
    </row>
    <row r="78" spans="1:3">
      <c r="A78" s="6"/>
      <c r="B78" s="6"/>
      <c r="C78" s="6"/>
    </row>
    <row r="79" spans="1:3">
      <c r="A79" s="6"/>
      <c r="B79" s="6"/>
      <c r="C79" s="6"/>
    </row>
    <row r="80" spans="1:3">
      <c r="A80" s="6"/>
      <c r="B80" s="6"/>
      <c r="C80" s="6"/>
    </row>
    <row r="81" spans="1:3">
      <c r="A81" s="6"/>
      <c r="B81" s="6"/>
      <c r="C81" s="6"/>
    </row>
    <row r="82" spans="1:3">
      <c r="A82" s="6"/>
      <c r="B82" s="6"/>
      <c r="C82" s="6"/>
    </row>
    <row r="83" spans="1:3">
      <c r="A83" s="6"/>
      <c r="B83" s="6"/>
      <c r="C83" s="6"/>
    </row>
    <row r="84" spans="1:3">
      <c r="A84" s="6"/>
      <c r="B84" s="6"/>
      <c r="C84" s="6"/>
    </row>
    <row r="85" spans="1:3">
      <c r="A85" s="6"/>
      <c r="B85" s="6"/>
      <c r="C85" s="6"/>
    </row>
    <row r="86" spans="1:3">
      <c r="A86" s="6"/>
      <c r="B86" s="6"/>
      <c r="C86" s="6"/>
    </row>
    <row r="87" spans="1:3">
      <c r="A87" s="6"/>
      <c r="B87" s="6"/>
      <c r="C87" s="6"/>
    </row>
    <row r="88" spans="1:3">
      <c r="A88" s="6"/>
      <c r="B88" s="6"/>
      <c r="C88" s="6"/>
    </row>
    <row r="89" spans="1:3">
      <c r="A89" s="6"/>
      <c r="B89" s="6"/>
      <c r="C89" s="6"/>
    </row>
    <row r="90" spans="1:3">
      <c r="A90" s="6"/>
      <c r="B90" s="6"/>
      <c r="C90" s="6"/>
    </row>
    <row r="91" spans="1:3">
      <c r="A91" s="6"/>
      <c r="B91" s="6"/>
      <c r="C91" s="6"/>
    </row>
    <row r="92" spans="1:3">
      <c r="A92" s="6"/>
      <c r="B92" s="6"/>
      <c r="C92" s="6"/>
    </row>
    <row r="93" spans="1:3">
      <c r="A93" s="6"/>
      <c r="B93" s="6"/>
      <c r="C93" s="6"/>
    </row>
    <row r="94" spans="1:3">
      <c r="A94" s="6"/>
      <c r="B94" s="6"/>
      <c r="C94" s="6"/>
    </row>
    <row r="95" spans="1:3">
      <c r="A95" s="6"/>
      <c r="B95" s="6"/>
      <c r="C95" s="6"/>
    </row>
    <row r="96" spans="1:3">
      <c r="A96" s="6"/>
      <c r="B96" s="6"/>
      <c r="C96" s="6"/>
    </row>
    <row r="97" spans="1:3">
      <c r="A97" s="6"/>
      <c r="B97" s="6"/>
      <c r="C97" s="6"/>
    </row>
    <row r="98" spans="1:3">
      <c r="A98" s="6"/>
      <c r="B98" s="6"/>
      <c r="C98" s="6"/>
    </row>
    <row r="99" spans="1:3">
      <c r="A99" s="6"/>
      <c r="B99" s="6"/>
      <c r="C99" s="6"/>
    </row>
    <row r="100" spans="1:3">
      <c r="A100" s="6"/>
      <c r="B100" s="6"/>
      <c r="C100" s="6"/>
    </row>
    <row r="101" spans="1:3">
      <c r="A101" s="6"/>
      <c r="B101" s="6"/>
      <c r="C101" s="6"/>
    </row>
    <row r="102" spans="1:3">
      <c r="A102" s="6"/>
      <c r="B102" s="6"/>
      <c r="C102" s="6"/>
    </row>
    <row r="103" spans="1:3">
      <c r="A103" s="6"/>
      <c r="B103" s="6"/>
      <c r="C103" s="6"/>
    </row>
    <row r="104" spans="1:3">
      <c r="A104" s="6"/>
      <c r="B104" s="6"/>
      <c r="C104" s="6"/>
    </row>
    <row r="105" spans="1:3">
      <c r="A105" s="6"/>
      <c r="B105" s="6"/>
      <c r="C105" s="6"/>
    </row>
    <row r="106" spans="1:3">
      <c r="A106" s="6"/>
      <c r="B106" s="6"/>
      <c r="C106" s="6"/>
    </row>
    <row r="107" spans="1:3">
      <c r="A107" s="6"/>
      <c r="B107" s="6"/>
      <c r="C107" s="6"/>
    </row>
    <row r="108" spans="1:3">
      <c r="A108" s="6"/>
      <c r="B108" s="6"/>
      <c r="C108" s="6"/>
    </row>
    <row r="109" spans="1:3">
      <c r="A109" s="6"/>
      <c r="B109" s="6"/>
      <c r="C109" s="6"/>
    </row>
    <row r="110" spans="1:3">
      <c r="A110" s="6"/>
      <c r="B110" s="6"/>
      <c r="C110" s="6"/>
    </row>
    <row r="111" spans="1:3">
      <c r="A111" s="6"/>
      <c r="B111" s="6"/>
      <c r="C111" s="6"/>
    </row>
    <row r="112" spans="1:3">
      <c r="A112" s="6"/>
      <c r="B112" s="6"/>
      <c r="C112" s="6"/>
    </row>
    <row r="113" spans="1:3">
      <c r="A113" s="6"/>
      <c r="B113" s="6"/>
      <c r="C113" s="6"/>
    </row>
    <row r="114" spans="1:3">
      <c r="A114" s="6"/>
      <c r="B114" s="6"/>
      <c r="C114" s="6"/>
    </row>
    <row r="115" spans="1:3">
      <c r="A115" s="6"/>
      <c r="B115" s="6"/>
      <c r="C115" s="6"/>
    </row>
    <row r="116" spans="1:3">
      <c r="A116" s="6"/>
      <c r="B116" s="6"/>
      <c r="C116" s="6"/>
    </row>
    <row r="117" spans="1:3">
      <c r="A117" s="6"/>
      <c r="B117" s="6"/>
      <c r="C117" s="6"/>
    </row>
    <row r="118" spans="1:3">
      <c r="A118" s="6"/>
      <c r="B118" s="6"/>
      <c r="C118" s="6"/>
    </row>
    <row r="119" spans="1:3">
      <c r="A119" s="6"/>
      <c r="B119" s="6"/>
      <c r="C119" s="6"/>
    </row>
    <row r="120" spans="1:3">
      <c r="A120" s="6"/>
      <c r="B120" s="6"/>
      <c r="C120" s="6"/>
    </row>
    <row r="121" spans="1:3">
      <c r="A121" s="6"/>
      <c r="B121" s="6"/>
      <c r="C121" s="6"/>
    </row>
    <row r="122" spans="1:3">
      <c r="A122" s="6"/>
      <c r="B122" s="6"/>
      <c r="C122" s="6"/>
    </row>
    <row r="123" spans="1:3">
      <c r="A123" s="6"/>
      <c r="B123" s="6"/>
      <c r="C123" s="6"/>
    </row>
    <row r="124" spans="1:3">
      <c r="A124" s="6"/>
      <c r="B124" s="6"/>
      <c r="C124" s="6"/>
    </row>
    <row r="125" spans="1:3">
      <c r="A125" s="6"/>
      <c r="B125" s="6"/>
      <c r="C125" s="6"/>
    </row>
    <row r="126" spans="1:3">
      <c r="A126" s="6"/>
      <c r="B126" s="6"/>
      <c r="C126" s="6"/>
    </row>
    <row r="127" spans="1:3">
      <c r="A127" s="6"/>
      <c r="B127" s="6"/>
      <c r="C127" s="6"/>
    </row>
    <row r="128" spans="1:3">
      <c r="A128" s="6"/>
      <c r="B128" s="6"/>
      <c r="C128" s="6"/>
    </row>
    <row r="129" spans="1:3">
      <c r="A129" s="6"/>
      <c r="B129" s="6"/>
      <c r="C129" s="6"/>
    </row>
    <row r="130" spans="1:3">
      <c r="A130" s="6"/>
      <c r="B130" s="6"/>
      <c r="C130" s="6"/>
    </row>
    <row r="131" spans="1:3">
      <c r="A131" s="6"/>
      <c r="B131" s="6"/>
      <c r="C131" s="6"/>
    </row>
    <row r="132" spans="1:3">
      <c r="A132" s="6"/>
      <c r="B132" s="6"/>
      <c r="C132" s="6"/>
    </row>
    <row r="133" spans="1:3">
      <c r="A133" s="6"/>
      <c r="B133" s="6"/>
      <c r="C133" s="6"/>
    </row>
    <row r="134" spans="1:3">
      <c r="A134" s="6"/>
      <c r="B134" s="6"/>
      <c r="C134" s="6"/>
    </row>
    <row r="135" spans="1:3">
      <c r="A135" s="6"/>
      <c r="B135" s="6"/>
      <c r="C135" s="6"/>
    </row>
    <row r="136" spans="1:3">
      <c r="A136" s="6"/>
      <c r="B136" s="6"/>
      <c r="C136" s="6"/>
    </row>
    <row r="137" spans="1:3">
      <c r="A137" s="6"/>
      <c r="B137" s="6"/>
      <c r="C137" s="6"/>
    </row>
    <row r="138" spans="1:3">
      <c r="A138" s="6"/>
      <c r="B138" s="6"/>
      <c r="C138" s="6"/>
    </row>
    <row r="139" spans="1:3">
      <c r="A139" s="6"/>
      <c r="B139" s="6"/>
      <c r="C139" s="6"/>
    </row>
    <row r="140" spans="1:3">
      <c r="A140" s="6"/>
      <c r="B140" s="6"/>
      <c r="C140" s="6"/>
    </row>
    <row r="141" spans="1:3">
      <c r="A141" s="6"/>
      <c r="B141" s="6"/>
      <c r="C141" s="6"/>
    </row>
    <row r="142" spans="1:3">
      <c r="A142" s="6"/>
      <c r="B142" s="6"/>
      <c r="C142" s="6"/>
    </row>
    <row r="143" spans="1:3">
      <c r="A143" s="6"/>
      <c r="B143" s="6"/>
      <c r="C143" s="6"/>
    </row>
    <row r="144" spans="1:3">
      <c r="A144" s="6"/>
      <c r="B144" s="6"/>
      <c r="C144" s="6"/>
    </row>
    <row r="145" spans="1:3">
      <c r="A145" s="6"/>
      <c r="B145" s="6"/>
      <c r="C145" s="6"/>
    </row>
    <row r="146" spans="1:3">
      <c r="A146" s="6"/>
      <c r="B146" s="6"/>
      <c r="C146" s="6"/>
    </row>
    <row r="147" spans="1:3">
      <c r="A147" s="6"/>
      <c r="B147" s="6"/>
      <c r="C147" s="6"/>
    </row>
    <row r="148" spans="1:3">
      <c r="A148" s="6"/>
      <c r="B148" s="6"/>
      <c r="C148" s="6"/>
    </row>
    <row r="149" spans="1:3">
      <c r="A149" s="6"/>
      <c r="B149" s="6"/>
      <c r="C149" s="6"/>
    </row>
    <row r="150" spans="1:3">
      <c r="A150" s="6"/>
      <c r="B150" s="6"/>
      <c r="C150" s="6"/>
    </row>
    <row r="151" spans="1:3">
      <c r="A151" s="6"/>
      <c r="B151" s="6"/>
      <c r="C151" s="6"/>
    </row>
    <row r="152" spans="1:3">
      <c r="A152" s="6"/>
      <c r="B152" s="6"/>
      <c r="C152" s="6"/>
    </row>
    <row r="153" spans="1:3">
      <c r="A153" s="6"/>
      <c r="B153" s="6"/>
      <c r="C153" s="6"/>
    </row>
    <row r="154" spans="1:3">
      <c r="A154" s="6"/>
      <c r="B154" s="6"/>
      <c r="C154" s="6"/>
    </row>
    <row r="155" spans="1:3">
      <c r="A155" s="6"/>
      <c r="B155" s="6"/>
      <c r="C155" s="6"/>
    </row>
    <row r="156" spans="1:3">
      <c r="A156" s="6"/>
      <c r="B156" s="6"/>
      <c r="C156" s="6"/>
    </row>
    <row r="157" spans="1:3">
      <c r="A157" s="6"/>
      <c r="B157" s="6"/>
      <c r="C157" s="6"/>
    </row>
    <row r="158" spans="1:3">
      <c r="A158" s="6"/>
      <c r="B158" s="6"/>
      <c r="C158" s="6"/>
    </row>
    <row r="159" spans="1:3">
      <c r="A159" s="6"/>
      <c r="B159" s="6"/>
      <c r="C159" s="6"/>
    </row>
    <row r="160" spans="1:3">
      <c r="A160" s="6"/>
      <c r="B160" s="6"/>
      <c r="C160" s="6"/>
    </row>
    <row r="161" spans="1:3">
      <c r="A161" s="6"/>
      <c r="B161" s="6"/>
      <c r="C161" s="6"/>
    </row>
    <row r="162" spans="1:3">
      <c r="A162" s="6"/>
      <c r="B162" s="6"/>
      <c r="C162" s="6"/>
    </row>
    <row r="163" spans="1:3">
      <c r="A163" s="6"/>
      <c r="B163" s="6"/>
      <c r="C163" s="6"/>
    </row>
    <row r="164" spans="1:3">
      <c r="A164" s="6"/>
      <c r="B164" s="6"/>
      <c r="C164" s="6"/>
    </row>
    <row r="165" spans="1:3">
      <c r="A165" s="6"/>
      <c r="B165" s="6"/>
      <c r="C165" s="6"/>
    </row>
    <row r="166" spans="1:3">
      <c r="A166" s="6"/>
      <c r="B166" s="6"/>
      <c r="C166" s="6"/>
    </row>
    <row r="167" spans="1:3">
      <c r="A167" s="6"/>
      <c r="B167" s="6"/>
      <c r="C167" s="6"/>
    </row>
    <row r="168" spans="1:3">
      <c r="A168" s="6"/>
      <c r="B168" s="6"/>
      <c r="C168" s="6"/>
    </row>
    <row r="169" spans="1:3">
      <c r="A169" s="6"/>
      <c r="B169" s="6"/>
      <c r="C169" s="6"/>
    </row>
    <row r="170" spans="1:3">
      <c r="A170" s="6"/>
      <c r="B170" s="6"/>
      <c r="C170" s="6"/>
    </row>
    <row r="171" spans="1:3">
      <c r="A171" s="6"/>
      <c r="B171" s="6"/>
      <c r="C171" s="6"/>
    </row>
  </sheetData>
  <mergeCells count="2">
    <mergeCell ref="E1:F1"/>
    <mergeCell ref="K1:N1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Enter Basic Details</vt:lpstr>
      <vt:lpstr>Text Function</vt:lpstr>
      <vt:lpstr>Vlookup</vt:lpstr>
      <vt:lpstr>HLookup</vt:lpstr>
      <vt:lpstr>Sum &amp; Count - If</vt:lpstr>
      <vt:lpstr>Text - column, Conc</vt:lpstr>
      <vt:lpstr>Conditional</vt:lpstr>
      <vt:lpstr>MAX &amp; MIN</vt:lpstr>
      <vt:lpstr>Table &amp; Chart</vt:lpstr>
      <vt:lpstr>Chart Exercise</vt:lpstr>
      <vt:lpstr>Report</vt:lpstr>
      <vt:lpstr>User</vt:lpstr>
      <vt:lpstr>Report!Print_Area</vt:lpstr>
    </vt:vector>
  </TitlesOfParts>
  <Company>GCB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sachin pal</dc:creator>
  <cp:lastModifiedBy>sachin.pal</cp:lastModifiedBy>
  <cp:lastPrinted>2016-01-23T15:30:31Z</cp:lastPrinted>
  <dcterms:created xsi:type="dcterms:W3CDTF">2016-01-18T16:49:35Z</dcterms:created>
  <dcterms:modified xsi:type="dcterms:W3CDTF">2017-03-07T14:41:01Z</dcterms:modified>
</cp:coreProperties>
</file>